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endario&amp;Risultati" sheetId="1" r:id="rId1"/>
    <sheet name="Contatti&amp;Regole" sheetId="2" r:id="rId2"/>
    <sheet name="Classifiche" sheetId="3" r:id="rId3"/>
    <sheet name="Finali" sheetId="4" r:id="rId4"/>
    <sheet name="dati_classifiche" sheetId="5" state="hidden" r:id="rId5"/>
  </sheets>
  <definedNames>
    <definedName name="_xlnm.Print_Area" localSheetId="0">'Calendario&amp;Risultati'!$A$1:$G$85</definedName>
    <definedName name="_xlnm._FilterDatabase" localSheetId="0" hidden="1">'Calendario&amp;Risultati'!$A$8:$G$85</definedName>
    <definedName name="_xlnm.Print_Area" localSheetId="3">'Finali'!$A$1:$W$61</definedName>
    <definedName name="Excel_BuiltIn_Print_Area" localSheetId="0">'Calendario&amp;Risultati'!$A$1:$S$75</definedName>
    <definedName name="Excel_BuiltIn__FilterDatabase" localSheetId="0">'Calendario&amp;Risultati'!$A$8:$G$85</definedName>
    <definedName name="Excel_BuiltIn_Print_Area" localSheetId="3">'Finali'!$A$1:$W$61</definedName>
  </definedNames>
  <calcPr fullCalcOnLoad="1"/>
</workbook>
</file>

<file path=xl/sharedStrings.xml><?xml version="1.0" encoding="utf-8"?>
<sst xmlns="http://schemas.openxmlformats.org/spreadsheetml/2006/main" count="790" uniqueCount="265">
  <si>
    <t>COMITATO PROV. DI SONDRIO</t>
  </si>
  <si>
    <t>Referto verificato</t>
  </si>
  <si>
    <t>manca risultato</t>
  </si>
  <si>
    <t>Sede 23017 MORBEGNO</t>
  </si>
  <si>
    <t>Via V° Alpini snc  c/o complesso  S. Giuseppe Tel. 0342 610040  Fax 0342 610040</t>
  </si>
  <si>
    <t>NO Referto</t>
  </si>
  <si>
    <t>partite previste in data diversa rispetto alla giornata</t>
  </si>
  <si>
    <t>e-mail info@csisondrio</t>
  </si>
  <si>
    <t>Risultato a tavolino per ritiro</t>
  </si>
  <si>
    <t>Risultati</t>
  </si>
  <si>
    <t>parziali</t>
  </si>
  <si>
    <t>N°Gara</t>
  </si>
  <si>
    <t>Data</t>
  </si>
  <si>
    <t>Orario</t>
  </si>
  <si>
    <t>Palestra</t>
  </si>
  <si>
    <t>Squadra 1</t>
  </si>
  <si>
    <t>Squadra 2</t>
  </si>
  <si>
    <t>Set</t>
  </si>
  <si>
    <t>set 1</t>
  </si>
  <si>
    <t>Set 2</t>
  </si>
  <si>
    <t>Set 3</t>
  </si>
  <si>
    <t>Set 4</t>
  </si>
  <si>
    <t>Set 5</t>
  </si>
  <si>
    <t>Spostamenti</t>
  </si>
  <si>
    <t>Data old</t>
  </si>
  <si>
    <t>Penalità</t>
  </si>
  <si>
    <t>Andata</t>
  </si>
  <si>
    <t>Giornata 1</t>
  </si>
  <si>
    <t>Mese</t>
  </si>
  <si>
    <t>CSI VOLLEY MESE</t>
  </si>
  <si>
    <t>-</t>
  </si>
  <si>
    <t>G.S. C.S.I. Tirano – Clinica Gia.da</t>
  </si>
  <si>
    <t>sab</t>
  </si>
  <si>
    <t>Gordona</t>
  </si>
  <si>
    <t>Gs Gordona</t>
  </si>
  <si>
    <t>G.S. C.S.I. Tirano SPRITZZOCCHERI</t>
  </si>
  <si>
    <t>mar</t>
  </si>
  <si>
    <t>Colico</t>
  </si>
  <si>
    <t>U.S. Delebio A.S.D.</t>
  </si>
  <si>
    <t>Unione Sportiva Bormiese Asd</t>
  </si>
  <si>
    <t>dom</t>
  </si>
  <si>
    <t>Riposa</t>
  </si>
  <si>
    <t>Enjoy Valtellina A.S.D.</t>
  </si>
  <si>
    <t>Giornata 2</t>
  </si>
  <si>
    <t>Tirano</t>
  </si>
  <si>
    <t>Talamona</t>
  </si>
  <si>
    <t>Valfurva</t>
  </si>
  <si>
    <t>Giornata 3</t>
  </si>
  <si>
    <t>Giornata 4</t>
  </si>
  <si>
    <t>Giornata 5</t>
  </si>
  <si>
    <t>Giornata 6</t>
  </si>
  <si>
    <t>Giornata 7</t>
  </si>
  <si>
    <t>Ritorno</t>
  </si>
  <si>
    <t>SQUADRE PARTECIPANTI :</t>
  </si>
  <si>
    <t>G.S. C.S.I. TIRANO – Clinica Gia.da</t>
  </si>
  <si>
    <t>Responsabile:</t>
  </si>
  <si>
    <t>BILATTI BRUNO</t>
  </si>
  <si>
    <t>Tel.</t>
  </si>
  <si>
    <t>328 2546409</t>
  </si>
  <si>
    <t>bruno.bilatti97@gmail.com</t>
  </si>
  <si>
    <t>PALESTRA: TIRANO – Palestra Scuole Medie L.Trombini – Viale dei Cappuccini snc</t>
  </si>
  <si>
    <t>Colore divisa:</t>
  </si>
  <si>
    <t>arancione fluo</t>
  </si>
  <si>
    <t>GS GORDONA</t>
  </si>
  <si>
    <t>Responsabile :</t>
  </si>
  <si>
    <t>Scartaccini Laura</t>
  </si>
  <si>
    <t>342 5629271</t>
  </si>
  <si>
    <t>laurascarta.2000@gmail.com</t>
  </si>
  <si>
    <t>Geronimi Serena</t>
  </si>
  <si>
    <t>329 9347156</t>
  </si>
  <si>
    <t>gsgordona@gmail.com</t>
  </si>
  <si>
    <r>
      <rPr>
        <sz val="10"/>
        <rFont val="Arial"/>
        <family val="0"/>
      </rPr>
      <t xml:space="preserve">Palestra : Comunale di Gordona – </t>
    </r>
    <r>
      <rPr>
        <sz val="10"/>
        <rFont val="Arial"/>
        <family val="0"/>
      </rPr>
      <t>Via degli Emigranti 16 Gordona</t>
    </r>
  </si>
  <si>
    <t>verde</t>
  </si>
  <si>
    <t>U.S. DELEBIO</t>
  </si>
  <si>
    <t>MARIANA MONICA</t>
  </si>
  <si>
    <t>348 6585084</t>
  </si>
  <si>
    <t>monicamariana98@outlook.it</t>
  </si>
  <si>
    <t>Palestra : COLICO – Palestra scuola Marco Polo  – Via Madoneta 3</t>
  </si>
  <si>
    <t>Verde-blu</t>
  </si>
  <si>
    <r>
      <rPr>
        <b/>
        <sz val="12"/>
        <rFont val="Arial"/>
        <family val="2"/>
      </rPr>
      <t>G.S. C.S.I. TIRANO – SP</t>
    </r>
    <r>
      <rPr>
        <b/>
        <sz val="12"/>
        <rFont val="Arial"/>
        <family val="2"/>
      </rPr>
      <t>RITZZOCCHERI</t>
    </r>
  </si>
  <si>
    <t>GIUMELLI MICHAEL</t>
  </si>
  <si>
    <t>340 2618787</t>
  </si>
  <si>
    <t>michael.giumelli@gmail.com</t>
  </si>
  <si>
    <t>BESIO TIZIANO</t>
  </si>
  <si>
    <t>347 0771810</t>
  </si>
  <si>
    <t>bianco/nero</t>
  </si>
  <si>
    <t>ENJOY VALTELLINA A.S.D.</t>
  </si>
  <si>
    <t>LORENZONI ROBERTO</t>
  </si>
  <si>
    <t>349 4066752</t>
  </si>
  <si>
    <t>roberto.lorenzoni93@gmail.com</t>
  </si>
  <si>
    <t>Luca Acquistapace</t>
  </si>
  <si>
    <t>346 4348745</t>
  </si>
  <si>
    <t>enjoyvaltellina@gmail.com</t>
  </si>
  <si>
    <t>Palestra : TALAMONA – Palestra Comunale -  Via provinciale 137</t>
  </si>
  <si>
    <t>nero/verde</t>
  </si>
  <si>
    <t>NONINI MARIA</t>
  </si>
  <si>
    <t>348 4196038</t>
  </si>
  <si>
    <t>marianonini@gmail.com</t>
  </si>
  <si>
    <t>GUGLIELMANA JENNIFER</t>
  </si>
  <si>
    <t>345 2202447</t>
  </si>
  <si>
    <t>jenniferguglielmana@gmail.com</t>
  </si>
  <si>
    <t>Palestra : MESE –  Via EZIO VANONI</t>
  </si>
  <si>
    <t>azzurro</t>
  </si>
  <si>
    <t>U.S. BORMIESE</t>
  </si>
  <si>
    <t>LEOMBRUNO GIUSEPPE</t>
  </si>
  <si>
    <t>INFO@USBORMIESE.COM</t>
  </si>
  <si>
    <t>338 1297953</t>
  </si>
  <si>
    <t>info@usbormiese.com</t>
  </si>
  <si>
    <t>CANCLINI GRETA</t>
  </si>
  <si>
    <t>PALESTRA VALFURVA: palestra piazza capitano Berni Valfurva</t>
  </si>
  <si>
    <t>nera</t>
  </si>
  <si>
    <t>SEDE COMITATO  PROVINCIALE SONDRIO</t>
  </si>
  <si>
    <t>AMMINISTRAZIONE:</t>
  </si>
  <si>
    <t>info@csisondrio.it</t>
  </si>
  <si>
    <t>0342 610040</t>
  </si>
  <si>
    <t>Cel.</t>
  </si>
  <si>
    <t>388 8255678</t>
  </si>
  <si>
    <t>ORARIO DI APERTURA</t>
  </si>
  <si>
    <t>LUNEDI’ E VENERDI’ DALLE ORE 21,00 ALLE ORE 22,30</t>
  </si>
  <si>
    <t>RESPONSABILE PALLAVOLO DEL COMITATO PROVINCIALE CSI DI SONDRIO</t>
  </si>
  <si>
    <t>PIERLUIGI TENNI</t>
  </si>
  <si>
    <t>Cell.</t>
  </si>
  <si>
    <t>347 1605903</t>
  </si>
  <si>
    <t>pierluigitenni@gmail.com</t>
  </si>
  <si>
    <t>Le fasi finali saranno disputate con la seguente modalità:</t>
  </si>
  <si>
    <t>Classificate da 1° a 4° semifinali con incontri 1^-4^ e 2^-3^</t>
  </si>
  <si>
    <t>Classificate da 3° a 7° posto parteciperanno ad un girone a 3 nella giornata finale, si giocherà al meglio dei 3 set</t>
  </si>
  <si>
    <t>Le finali per il 3°-4° posto e 5°-6° si svolgeranno al meglio dei 5 set</t>
  </si>
  <si>
    <t>La finale per 1°-2° posto si svolgerà al meglio dei 5 set</t>
  </si>
  <si>
    <r>
      <rPr>
        <b/>
        <sz val="16"/>
        <rFont val="Arial"/>
        <family val="2"/>
      </rPr>
      <t xml:space="preserve">La giornata finale è prevista </t>
    </r>
    <r>
      <rPr>
        <b/>
        <sz val="16"/>
        <color indexed="10"/>
        <rFont val="Arial"/>
        <family val="2"/>
      </rPr>
      <t>domenica 19 maggio 2024</t>
    </r>
  </si>
  <si>
    <t>Si RICORDA CHE:</t>
  </si>
  <si>
    <t>- ALTEZZA RETE 2.35</t>
  </si>
  <si>
    <t xml:space="preserve">- LE PARTITE SI SVOLGERANNO IN 5 SETS </t>
  </si>
  <si>
    <t xml:space="preserve">  LE PARTITE SI SVOLGERANNO COME DA REGOLAMENTO CSI PER IL MISTO E QUINDI CON L’OBBLIGO</t>
  </si>
  <si>
    <t xml:space="preserve">  DI AVERE IN CAMPO TRE RAGAZZE ED ALMENO UN RAGAZZO.</t>
  </si>
  <si>
    <t xml:space="preserve">  GLI EVENTUALI 3 RAGAZZI NON POSSONO STARE CONTEMPORANEAMENTE IN PRIMA LINEA(zone 2,3,4)</t>
  </si>
  <si>
    <t xml:space="preserve">  SI PUO’ USARE IL LIBERO E IL DOPPIO LIBERO (NON CONSIGLIATO)</t>
  </si>
  <si>
    <t>- VIGE REGOLAMENTO CSI per quanto non specificato</t>
  </si>
  <si>
    <t>Si raccomanda di consegnare all’arbitro la lista dei giocatori con il numero di tessera.</t>
  </si>
  <si>
    <t>NEL CASO CHE UNA SQUADRA’ SI PRESENTI IN CAMPO CON UN SESTETTO  NON REGOLAMENTARE</t>
  </si>
  <si>
    <t>AVRA’ LA PARTITA PERSA 3-0 (LA PARTITA COMUNQUE DEVE ESSERE DISPUTATA).</t>
  </si>
  <si>
    <t>SE ENTRAMBE LE SQUADRE FOSSERO IN CAMPO CON UN SESTETTO IRREGOLARE TUTTE E DUE</t>
  </si>
  <si>
    <t xml:space="preserve">AVRANNO IN CLASSIFICA 0 PUNTI </t>
  </si>
  <si>
    <t>LA PALESTRA DEVE ESSERE APERTA circa UN’ORA PRIMA DELL’INIZIO DELLA PARTITA (PER QUALSIASI</t>
  </si>
  <si>
    <t>DIFFICOLTA’ AVVISARE IL RESPONSABILE DELLA SQUADRA AVVERSARIA)</t>
  </si>
  <si>
    <t>LA SQUADRA CHE OSPITA DOVRA’ PROVVEDERE ALL’ARBITRO E AL  REFERTISTA.</t>
  </si>
  <si>
    <t>I  RISULTATI VIA SMS – EMAIL – TELEFONO – PICCIONE VIAGGIATORE- ECT DOVRANNO ESSERE</t>
  </si>
  <si>
    <t>MANDATI A RESPONSABILE PALLAVOLO IL PIU’ PRESTO POSSIBILE</t>
  </si>
  <si>
    <t>UN EVENTUALE RECUPERO DI PARTITA DOVRA’ ESSERE FATTO IL PIU’ CELERMENTE POSSIBILE..</t>
  </si>
  <si>
    <t>(E’ INDISPENSABILE PRENDERE ACCORDI UNICAMENTE CON I RESPONSABILI DI SQUADRA PER</t>
  </si>
  <si>
    <t>EVITARE SPIACEVOLI EQUIVOCI), ED AVVISARE DOPO IL REFERENTE DEL CSI PROVINCIALE.</t>
  </si>
  <si>
    <t>Se lo spostamento e’ chiesto entro una settimana dalla disputa della partita la squadra richiedente, se non c’e’</t>
  </si>
  <si>
    <t>accordo tra le parti, può avere partita PERSA.</t>
  </si>
  <si>
    <t xml:space="preserve">Norme tesseramenti: Possono essere iscritti tesserati FIPAV (ESCLUSI DALLA SERIE D COMPRESA) che </t>
  </si>
  <si>
    <t>giocano in società diverse da quella CSI sino al 31.12  previo nullaosta. Fino al 28.02.2022 si possono I</t>
  </si>
  <si>
    <t>scrivere altri atleti. Dal 28.02.2022 a maggio 2022 si possono tesserare altri due atleti che potranno giocare solo</t>
  </si>
  <si>
    <t>nell’eventuale partecipazione al regionale</t>
  </si>
  <si>
    <t>SI RICORDA DI TESSERARE AL CSI GLI ATLETI E DIRIGENTI.</t>
  </si>
  <si>
    <t>CIAO E BUON CAMPIONATO</t>
  </si>
  <si>
    <t>PARTECIPAZIONE ALLE FASI REGIONALI :</t>
  </si>
  <si>
    <t>Alle fasi regionali iscriveremo due squadre:</t>
  </si>
  <si>
    <t>SO1 – E’ la squadra che ha avra’ vinto i playoff  (campione provinciale)</t>
  </si>
  <si>
    <t>SO2 – E’ la squadra che avra’ vinto la classifica disciplina al termine del girone all’italiana</t>
  </si>
  <si>
    <t xml:space="preserve">Nel caso che la stessa squadra sia vincente nelle due graduatorie, come SO2 , passerà la seconda squadra </t>
  </si>
  <si>
    <t>arrivata nella classifica disciplina.</t>
  </si>
  <si>
    <t>CLASSIFICA DISCIPLINA o FAIR PLAY:</t>
  </si>
  <si>
    <t>Le norme nazionali non possiamo adottarle, visto che non in tutte le partite, ci sono arbitri ufficiali</t>
  </si>
  <si>
    <t xml:space="preserve">e quindi una gestione omogenea dell’uso dei cartellini, adottiamo uno schema per “penalizzare” i comportamenti </t>
  </si>
  <si>
    <t>scorretti o premiare i comportamenti virtuosi.</t>
  </si>
  <si>
    <t>Il comportamento delle squadre e’ sempre stato molto buono, e le poche lamentele, riguardavano gli spostamenti</t>
  </si>
  <si>
    <t>delle partite (soprattutto in periodi come Marzo e Aprile,o nelle festività Natalizie), e per questo come vedrete in</t>
  </si>
  <si>
    <t>seguito le “penalizzazioni” riguardano soprattutto questo aspetto.</t>
  </si>
  <si>
    <t>Mentre la compilazione del referto anche se non e’ possibile renderla obbligatoria, è da premiare da parte delle</t>
  </si>
  <si>
    <t>squadre che s’impegnano a compilarla.</t>
  </si>
  <si>
    <t>Quindi la classifica fair play, e’ la classifica di merito defalcata dalle penalizzazioni o aumentata dai meriti.</t>
  </si>
  <si>
    <t>Infrazione</t>
  </si>
  <si>
    <t>Penalizzazione CLASSIFICA FAIR PLAY / DISCIPLINA</t>
  </si>
  <si>
    <t>SPOSTAMENTO ORARIO &gt; MEZZ'0RA</t>
  </si>
  <si>
    <t>- 0,25</t>
  </si>
  <si>
    <t>SPOSTAMENTO GIORNO AVVISO &gt; 7 GIORNI</t>
  </si>
  <si>
    <t>- 1,00</t>
  </si>
  <si>
    <t>SPOSTAMENTO GIORNO AVVISO &gt;14 GIORNI</t>
  </si>
  <si>
    <t>- 0,50</t>
  </si>
  <si>
    <t>SPOSTAMENTO GIORNO AVVISO &lt; 7 GIORNI</t>
  </si>
  <si>
    <t>- 3,00</t>
  </si>
  <si>
    <t>SPOSTAMENTO GIORNO AVVISO &lt; 3 GIORNI</t>
  </si>
  <si>
    <t>- 6,00</t>
  </si>
  <si>
    <t>SPOSTAMENTO GIORNO AVVISO IN GIORNATA</t>
  </si>
  <si>
    <t>- 9,00</t>
  </si>
  <si>
    <t>SPOSTAMENTO GIORNO UN'ORA PRIMA DELLA PARTITA</t>
  </si>
  <si>
    <t>O NON PARTECIPAZIONE ALLA STESSA</t>
  </si>
  <si>
    <t>- 12,00</t>
  </si>
  <si>
    <t>COMPILAZIONE  CORRETTA REFERTO UFFICIALE</t>
  </si>
  <si>
    <t>+ 0,50</t>
  </si>
  <si>
    <t xml:space="preserve">MANCANZA SEGNAPUNTI </t>
  </si>
  <si>
    <t>Allegato A – Estratto norme CSI “Sport in regola” vigenti</t>
  </si>
  <si>
    <r>
      <rPr>
        <b/>
        <i/>
        <sz val="11"/>
        <color indexed="8"/>
        <rFont val="Baskerville"/>
        <family val="0"/>
      </rPr>
      <t xml:space="preserve">Norme non derogabili nell’organizzazione dei campionati nazionali
</t>
    </r>
    <r>
      <rPr>
        <sz val="18"/>
        <color indexed="8"/>
        <rFont val="Times New Roman"/>
        <family val="1"/>
      </rPr>
      <t xml:space="preserve">Norme per la partecipazione all’attività del
CSI degli atleti tesserati alla FIPAV
 </t>
    </r>
    <r>
      <rPr>
        <sz val="11"/>
        <color indexed="8"/>
        <rFont val="Times New Roman"/>
        <family val="1"/>
      </rPr>
      <t xml:space="preserve">Pallavolo e Pallavolo mista
In attesa di rinnovare la Convenzione con la FIPAV, si indicano le modalità relative agli atleti col doppio tesseramento.
</t>
    </r>
    <r>
      <rPr>
        <sz val="11"/>
        <color indexed="8"/>
        <rFont val="Baskerville"/>
        <family val="0"/>
      </rPr>
      <t xml:space="preserve">1. È consentita la partecipazione alle attività di pallavolo degli atleti tesserati alla FIPAV a condizione che lo siano:
</t>
    </r>
    <r>
      <rPr>
        <sz val="11"/>
        <color indexed="8"/>
        <rFont val="Times New Roman"/>
        <family val="1"/>
      </rPr>
      <t xml:space="preserve">a) per la stessa Società sportiva FIPAV/CSI. E pertanto:
</t>
    </r>
    <r>
      <rPr>
        <sz val="11"/>
        <color indexed="8"/>
        <rFont val="Baskerville"/>
        <family val="0"/>
      </rPr>
      <t xml:space="preserve">- nel corso dello stesso anno sportivo non abbiano preso parte a gare ufficiali federali dalla Serie D in su, con eccezione per gli atleti che non abbiano compiuto i 16 anni d’età all’atto del tesseramento. Per questi atleti non sus- siste alcun divieto o limitazione di Serie o di Categoria della FIPAV.
- nel corso dello stesso anno sportivo non abbiano preso parte a gare ufficiali federali dalla serie D in su; con eccezione per gli atleti che non abbiano compiuto i 16 anni di età all’atto del tesseramento. Per questi atleti non sussiste alcun divieto o limitazione di Serie o di Categoria della FIPAV;
- gli atleti FIPAV tesserati per una Società CSI debbono presentare all’atto del tesseramento CSI, per iscritto, il “nulla osta” rilasciato dalla Socie- tà FIPAV. In questi casi l’atleta può gareggiare contestualmente sia nel Campionato CSI che in quello FIPAV, fermo restando i limiti di Serie e Categoria espressi nel presente comma, lettera b. In difetto di nulla osta si configura la partecipazione irregolare dell’atleta. Non occorre presentare il “nulla osta” nel caso in cui l’atleta pur tesserato alla FIPAV non abbia mai preso parte a gare ufficiali FIPAV nella stagione sportiva in corso.
2. La violazione del precedente articolo comporta le sanzioni previste agli artt. 62 e/o 70 del Regolamento di Giustizia sportiva CSI.
3. I Comitati CSI, per la sola attività locale, possono prevedere, nei regolamenti delle manifestazioni territoriali, ulteriori limitazioni (e/o vincoli alla parteci- pazione) nei confronti degli atleti federali. In ogni caso è esclusa la partecipa- zione effettiva (e cioè l’effettiva entrata in campo in una gara ufficiale) di atleti federali di Categorie e Serie tecnicamente superiori e già vietate dagli articoli precedenti.
4. Nel caso che un atleta tesserato FIPAV già abbia partecipato ad almeno una gara federale nella stagione in corso, sia ceduto in prestito e/o trasferito ad altra Società sportiva FIPAV e quindi poi si tesseri al CSI, per determinare il livello agonistico dell’atleta e quindi la possibile partecipazione alle attività CSI, si terrà conto del tesseramento avvenuto a favore della prima Società FIPAV.
5. Le sanzioni disciplinari superiori a sei mesi comminate dagli Organi discipli- nari FIPAV ad atleti e dirigenti hanno piena validità anche nel CSI.
</t>
    </r>
    <r>
      <rPr>
        <b/>
        <i/>
        <sz val="11"/>
        <color indexed="8"/>
        <rFont val="Baskerville"/>
        <family val="0"/>
      </rPr>
      <t xml:space="preserve">Tutti gli atleti devono essere tesserati al CSI entro il 28 febbraio </t>
    </r>
    <r>
      <rPr>
        <sz val="11"/>
        <color indexed="8"/>
        <rFont val="Times New Roman"/>
        <family val="1"/>
      </rPr>
      <t xml:space="preserve">o, per al- cune Categorie, quanto previsto dai Comunicati Ufficiali integrativi emanati dalla direzione
b) per un’altra Società sportiva CSI. E pertanto:
</t>
    </r>
    <r>
      <rPr>
        <sz val="9"/>
        <color indexed="8"/>
        <rFont val="Baskerville"/>
        <family val="0"/>
      </rPr>
      <t xml:space="preserve">121
</t>
    </r>
    <r>
      <rPr>
        <b/>
        <sz val="10"/>
        <color indexed="9"/>
        <rFont val="Baskerville-SemiBold"/>
        <family val="0"/>
      </rPr>
      <t>Disposizioni regolamentari per le discipline sportive</t>
    </r>
    <r>
      <rPr>
        <sz val="11"/>
        <color indexed="8"/>
        <rFont val="Times New Roman"/>
        <family val="1"/>
      </rPr>
      <t>Tecnica nazionale. Eventuali integrazioni possono essere effettuate entro i limiti temporali e di organico previsti dall’articolo 14 del “Regolamento dei Campionati Nazionali CSI” (cfr. p. 53)</t>
    </r>
  </si>
  <si>
    <t>CLASSIFICA</t>
  </si>
  <si>
    <t>Pos.</t>
  </si>
  <si>
    <t>Squadre</t>
  </si>
  <si>
    <t>Punti</t>
  </si>
  <si>
    <t>Partite</t>
  </si>
  <si>
    <t>SET</t>
  </si>
  <si>
    <t>G</t>
  </si>
  <si>
    <t>V</t>
  </si>
  <si>
    <t>P</t>
  </si>
  <si>
    <t>DS</t>
  </si>
  <si>
    <t>F</t>
  </si>
  <si>
    <t>S</t>
  </si>
  <si>
    <t>DP</t>
  </si>
  <si>
    <r>
      <rPr>
        <sz val="14"/>
        <rFont val="Arial"/>
        <family val="2"/>
      </rPr>
      <t xml:space="preserve">G.S. C.S.I. Tirano  - </t>
    </r>
    <r>
      <rPr>
        <sz val="14"/>
        <rFont val="Arial"/>
        <family val="2"/>
      </rPr>
      <t>Spritzzoccheri</t>
    </r>
  </si>
  <si>
    <t>CLASSIFICA DISCIPLINA</t>
  </si>
  <si>
    <t>G.S. C.S.I. Tirano  - Spritzzoccheri</t>
  </si>
  <si>
    <t>G.S. C.S.I. Tirano</t>
  </si>
  <si>
    <t>Nota:</t>
  </si>
  <si>
    <t>Per la compilazione delle classifiche di terrà con di quanto riportato nei Regolamenti nazionali dell’attività sportiva “Sport in Regola” CSI edizione 2022, in particolare art.20-21 pag.120</t>
  </si>
  <si>
    <t>Allegato B – Accoppiamenti per accesso alle finali provinciali</t>
  </si>
  <si>
    <t>FINALI</t>
  </si>
  <si>
    <t>orario</t>
  </si>
  <si>
    <t>Semifinali 1°-4° posto</t>
  </si>
  <si>
    <t>3^</t>
  </si>
  <si>
    <t>2^</t>
  </si>
  <si>
    <t>A</t>
  </si>
  <si>
    <t>4^</t>
  </si>
  <si>
    <t>1^</t>
  </si>
  <si>
    <t>B</t>
  </si>
  <si>
    <t>Domenica 19 maggio 2024</t>
  </si>
  <si>
    <t>ADDENDUM REGOLAMENTO PER FINALI</t>
  </si>
  <si>
    <t>Le finali si svolgeranno su 2 palestre</t>
  </si>
  <si>
    <t>La partite per il 5^-7^ posto si svolgeranno al meglio dei 3 set</t>
  </si>
  <si>
    <t>Le partite saranno arbitrate da un componente/associato della squadra che non gioca</t>
  </si>
  <si>
    <t>La squadra segnata per prima in calendario dovrà fornire il refertista</t>
  </si>
  <si>
    <t>La partite per il 1^-4^ posto si svolgeranno al meglio dei 5 set</t>
  </si>
  <si>
    <t>L’Arbitro sarà messo a disposizione da Comitato CSI di Sondrio</t>
  </si>
  <si>
    <t>Finale 7°-8°° posto</t>
  </si>
  <si>
    <t>7^</t>
  </si>
  <si>
    <t>5^</t>
  </si>
  <si>
    <t>Arbitro</t>
  </si>
  <si>
    <t>6^</t>
  </si>
  <si>
    <t>Refertista</t>
  </si>
  <si>
    <t>Finale 3°-4° posto</t>
  </si>
  <si>
    <t>vincente A</t>
  </si>
  <si>
    <t>vincente B</t>
  </si>
  <si>
    <t>A cura CSI</t>
  </si>
  <si>
    <t>Perdente semifinale A</t>
  </si>
  <si>
    <t>Finale 1°2° posto</t>
  </si>
  <si>
    <t>perdente A</t>
  </si>
  <si>
    <t>perdente B</t>
  </si>
  <si>
    <t>Vincente semifinale A</t>
  </si>
  <si>
    <t>CLASSIFICA FINALE</t>
  </si>
  <si>
    <t>campione Provinciale SO1</t>
  </si>
  <si>
    <t>FASI REGIONALI</t>
  </si>
  <si>
    <t>S01</t>
  </si>
  <si>
    <t>S02</t>
  </si>
  <si>
    <t>Vinte</t>
  </si>
  <si>
    <t>Perse</t>
  </si>
  <si>
    <t>Punti set</t>
  </si>
  <si>
    <t>referto</t>
  </si>
  <si>
    <t>penalità</t>
  </si>
  <si>
    <t>Gara</t>
  </si>
  <si>
    <t>Sq.1</t>
  </si>
  <si>
    <t>Sq.2</t>
  </si>
  <si>
    <t>Risultato</t>
  </si>
  <si>
    <r>
      <rPr>
        <b/>
        <sz val="18"/>
        <rFont val="Arial"/>
        <family val="2"/>
      </rPr>
      <t xml:space="preserve">G.S. C.S.I. Tirano – </t>
    </r>
    <r>
      <rPr>
        <b/>
        <sz val="18"/>
        <rFont val="Arial"/>
        <family val="2"/>
      </rPr>
      <t>Spritzzoccheri</t>
    </r>
  </si>
  <si>
    <t>US BORMIESE</t>
  </si>
</sst>
</file>

<file path=xl/styles.xml><?xml version="1.0" encoding="utf-8"?>
<styleSheet xmlns="http://schemas.openxmlformats.org/spreadsheetml/2006/main">
  <numFmts count="11">
    <numFmt numFmtId="164" formatCode="General"/>
    <numFmt numFmtId="165" formatCode="0"/>
    <numFmt numFmtId="166" formatCode="@"/>
    <numFmt numFmtId="167" formatCode="ddd\ d\ mmm\ yy"/>
    <numFmt numFmtId="168" formatCode="d\ mmm\ yyyy"/>
    <numFmt numFmtId="169" formatCode="h:mm"/>
    <numFmt numFmtId="170" formatCode="&quot;DDD D &quot;mmmm&quot; YYYY&quot;"/>
    <numFmt numFmtId="171" formatCode="0.0"/>
    <numFmt numFmtId="172" formatCode="0.00"/>
    <numFmt numFmtId="173" formatCode="ddd\ dd\ mmmm\ yyyy"/>
    <numFmt numFmtId="174" formatCode="General"/>
  </numFmts>
  <fonts count="43">
    <font>
      <sz val="10"/>
      <name val="Arial"/>
      <family val="0"/>
    </font>
    <font>
      <sz val="10"/>
      <color indexed="10"/>
      <name val="Arial"/>
      <family val="0"/>
    </font>
    <font>
      <sz val="9"/>
      <name val="Arial"/>
      <family val="2"/>
    </font>
    <font>
      <sz val="9"/>
      <color indexed="12"/>
      <name val="Arial"/>
      <family val="2"/>
    </font>
    <font>
      <sz val="10"/>
      <color indexed="52"/>
      <name val="Arial"/>
      <family val="2"/>
    </font>
    <font>
      <b/>
      <sz val="15"/>
      <name val="Arial"/>
      <family val="2"/>
    </font>
    <font>
      <b/>
      <i/>
      <sz val="12"/>
      <name val="Arial"/>
      <family val="2"/>
    </font>
    <font>
      <b/>
      <i/>
      <sz val="9"/>
      <name val="Arial"/>
      <family val="2"/>
    </font>
    <font>
      <b/>
      <sz val="10"/>
      <name val="Arial"/>
      <family val="2"/>
    </font>
    <font>
      <sz val="9"/>
      <color indexed="10"/>
      <name val="Arial"/>
      <family val="2"/>
    </font>
    <font>
      <sz val="12"/>
      <name val="Arial"/>
      <family val="2"/>
    </font>
    <font>
      <b/>
      <sz val="12"/>
      <name val="Arial"/>
      <family val="2"/>
    </font>
    <font>
      <sz val="10"/>
      <color indexed="12"/>
      <name val="Arial"/>
      <family val="0"/>
    </font>
    <font>
      <b/>
      <i/>
      <sz val="10"/>
      <name val="Arial"/>
      <family val="2"/>
    </font>
    <font>
      <u val="single"/>
      <sz val="10"/>
      <color indexed="12"/>
      <name val="Arial"/>
      <family val="2"/>
    </font>
    <font>
      <b/>
      <sz val="16"/>
      <name val="Arial"/>
      <family val="2"/>
    </font>
    <font>
      <b/>
      <sz val="16"/>
      <color indexed="10"/>
      <name val="Arial"/>
      <family val="2"/>
    </font>
    <font>
      <b/>
      <sz val="14"/>
      <name val="Arial"/>
      <family val="2"/>
    </font>
    <font>
      <b/>
      <sz val="9"/>
      <name val="Arial"/>
      <family val="2"/>
    </font>
    <font>
      <sz val="14"/>
      <name val="Arial"/>
      <family val="2"/>
    </font>
    <font>
      <b/>
      <i/>
      <sz val="11"/>
      <name val="Arial"/>
      <family val="2"/>
    </font>
    <font>
      <i/>
      <sz val="10"/>
      <name val="Arial"/>
      <family val="2"/>
    </font>
    <font>
      <i/>
      <sz val="9"/>
      <name val="Arial"/>
      <family val="2"/>
    </font>
    <font>
      <i/>
      <sz val="18"/>
      <name val="Arial"/>
      <family val="2"/>
    </font>
    <font>
      <b/>
      <i/>
      <sz val="11"/>
      <color indexed="8"/>
      <name val="Baskerville"/>
      <family val="0"/>
    </font>
    <font>
      <sz val="18"/>
      <color indexed="8"/>
      <name val="Times New Roman"/>
      <family val="1"/>
    </font>
    <font>
      <sz val="11"/>
      <color indexed="8"/>
      <name val="Times New Roman"/>
      <family val="1"/>
    </font>
    <font>
      <sz val="11"/>
      <color indexed="8"/>
      <name val="Baskerville"/>
      <family val="0"/>
    </font>
    <font>
      <sz val="9"/>
      <color indexed="8"/>
      <name val="Baskerville"/>
      <family val="0"/>
    </font>
    <font>
      <b/>
      <sz val="10"/>
      <color indexed="9"/>
      <name val="Baskerville-SemiBold"/>
      <family val="0"/>
    </font>
    <font>
      <b/>
      <sz val="14"/>
      <name val="Times New Roman"/>
      <family val="1"/>
    </font>
    <font>
      <b/>
      <sz val="20"/>
      <name val="Arial"/>
      <family val="2"/>
    </font>
    <font>
      <b/>
      <sz val="18"/>
      <name val="Arial"/>
      <family val="2"/>
    </font>
    <font>
      <b/>
      <sz val="18"/>
      <color indexed="60"/>
      <name val="Arial"/>
      <family val="2"/>
    </font>
    <font>
      <sz val="10"/>
      <color indexed="60"/>
      <name val="Arial"/>
      <family val="0"/>
    </font>
    <font>
      <sz val="10"/>
      <color indexed="30"/>
      <name val="Arial"/>
      <family val="2"/>
    </font>
    <font>
      <sz val="10"/>
      <color indexed="48"/>
      <name val="Arial"/>
      <family val="2"/>
    </font>
    <font>
      <b/>
      <sz val="14"/>
      <color indexed="10"/>
      <name val="Arial"/>
      <family val="2"/>
    </font>
    <font>
      <sz val="20"/>
      <name val="Arial"/>
      <family val="0"/>
    </font>
    <font>
      <sz val="10"/>
      <color indexed="24"/>
      <name val="Arial"/>
      <family val="0"/>
    </font>
    <font>
      <sz val="9"/>
      <color indexed="9"/>
      <name val="Arial"/>
      <family val="2"/>
    </font>
    <font>
      <b/>
      <sz val="14"/>
      <color indexed="24"/>
      <name val="Arial"/>
      <family val="2"/>
    </font>
    <font>
      <b/>
      <sz val="10"/>
      <color indexed="9"/>
      <name val="Arial"/>
      <family val="2"/>
    </font>
  </fonts>
  <fills count="22">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4"/>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44"/>
        <bgColor indexed="64"/>
      </patternFill>
    </fill>
    <fill>
      <patternFill patternType="solid">
        <fgColor indexed="34"/>
        <bgColor indexed="64"/>
      </patternFill>
    </fill>
    <fill>
      <patternFill patternType="solid">
        <fgColor indexed="54"/>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s>
  <borders count="27">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dotted">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5">
    <xf numFmtId="164" fontId="0" fillId="0" borderId="0" xfId="0" applyAlignment="1">
      <alignment/>
    </xf>
    <xf numFmtId="164"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horizontal="center"/>
      <protection/>
    </xf>
    <xf numFmtId="164" fontId="0" fillId="0" borderId="0" xfId="0" applyFont="1" applyAlignment="1">
      <alignment/>
    </xf>
    <xf numFmtId="165" fontId="0" fillId="2" borderId="0" xfId="0" applyNumberFormat="1" applyFont="1" applyFill="1" applyBorder="1" applyAlignment="1" applyProtection="1">
      <alignment/>
      <protection/>
    </xf>
    <xf numFmtId="166" fontId="2" fillId="2" borderId="0" xfId="0" applyNumberFormat="1" applyFont="1" applyFill="1" applyBorder="1" applyAlignment="1" applyProtection="1">
      <alignment/>
      <protection/>
    </xf>
    <xf numFmtId="166" fontId="0" fillId="3"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protection/>
    </xf>
    <xf numFmtId="165" fontId="0" fillId="4" borderId="0" xfId="0" applyNumberFormat="1" applyFont="1" applyFill="1" applyBorder="1" applyAlignment="1" applyProtection="1">
      <alignment/>
      <protection/>
    </xf>
    <xf numFmtId="166" fontId="0" fillId="2" borderId="0" xfId="0" applyNumberFormat="1" applyFont="1" applyFill="1" applyBorder="1" applyAlignment="1" applyProtection="1">
      <alignment horizontal="center"/>
      <protection/>
    </xf>
    <xf numFmtId="166" fontId="0" fillId="5" borderId="0" xfId="0" applyNumberFormat="1" applyFont="1" applyFill="1" applyBorder="1" applyAlignment="1" applyProtection="1">
      <alignment horizontal="center"/>
      <protection/>
    </xf>
    <xf numFmtId="165" fontId="0" fillId="6" borderId="0" xfId="0" applyNumberFormat="1" applyFont="1" applyFill="1" applyBorder="1" applyAlignment="1" applyProtection="1">
      <alignment/>
      <protection/>
    </xf>
    <xf numFmtId="166" fontId="3" fillId="2" borderId="0" xfId="0" applyNumberFormat="1" applyFont="1" applyFill="1" applyBorder="1" applyAlignment="1" applyProtection="1">
      <alignment/>
      <protection/>
    </xf>
    <xf numFmtId="165" fontId="0" fillId="2" borderId="0" xfId="0" applyNumberFormat="1" applyFont="1" applyFill="1" applyBorder="1" applyAlignment="1" applyProtection="1">
      <alignment/>
      <protection/>
    </xf>
    <xf numFmtId="166" fontId="4" fillId="7"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protection/>
    </xf>
    <xf numFmtId="166" fontId="0" fillId="2" borderId="0" xfId="0" applyNumberFormat="1" applyFont="1" applyFill="1" applyBorder="1" applyAlignment="1" applyProtection="1">
      <alignment horizontal="center" vertical="center"/>
      <protection/>
    </xf>
    <xf numFmtId="166" fontId="2" fillId="2" borderId="0" xfId="0" applyNumberFormat="1" applyFont="1" applyFill="1" applyBorder="1" applyAlignment="1" applyProtection="1">
      <alignment horizontal="left"/>
      <protection/>
    </xf>
    <xf numFmtId="166" fontId="2" fillId="2" borderId="0" xfId="0" applyNumberFormat="1" applyFont="1" applyFill="1" applyBorder="1" applyAlignment="1" applyProtection="1">
      <alignment horizontal="center"/>
      <protection/>
    </xf>
    <xf numFmtId="166" fontId="2" fillId="8" borderId="0" xfId="0" applyNumberFormat="1" applyFont="1" applyFill="1" applyBorder="1" applyAlignment="1" applyProtection="1">
      <alignment horizontal="center"/>
      <protection/>
    </xf>
    <xf numFmtId="166" fontId="2" fillId="9" borderId="0" xfId="0" applyNumberFormat="1" applyFont="1" applyFill="1" applyBorder="1" applyAlignment="1" applyProtection="1">
      <alignment horizontal="center"/>
      <protection/>
    </xf>
    <xf numFmtId="166" fontId="2" fillId="10" borderId="0" xfId="0" applyNumberFormat="1" applyFont="1" applyFill="1" applyBorder="1" applyAlignment="1" applyProtection="1">
      <alignment horizontal="center"/>
      <protection/>
    </xf>
    <xf numFmtId="166" fontId="2" fillId="2" borderId="1" xfId="0" applyNumberFormat="1" applyFont="1" applyFill="1" applyBorder="1" applyAlignment="1" applyProtection="1">
      <alignment horizontal="center"/>
      <protection/>
    </xf>
    <xf numFmtId="166" fontId="5" fillId="8" borderId="0" xfId="0" applyNumberFormat="1" applyFont="1" applyFill="1" applyBorder="1" applyAlignment="1" applyProtection="1">
      <alignment/>
      <protection/>
    </xf>
    <xf numFmtId="167" fontId="2" fillId="8" borderId="0" xfId="0" applyNumberFormat="1" applyFont="1" applyFill="1" applyBorder="1" applyAlignment="1" applyProtection="1">
      <alignment horizontal="center"/>
      <protection/>
    </xf>
    <xf numFmtId="167" fontId="2" fillId="2" borderId="0" xfId="0" applyNumberFormat="1" applyFont="1" applyFill="1" applyBorder="1" applyAlignment="1" applyProtection="1">
      <alignment horizontal="center"/>
      <protection/>
    </xf>
    <xf numFmtId="165" fontId="0" fillId="2" borderId="0" xfId="0" applyNumberFormat="1" applyFont="1" applyFill="1" applyBorder="1" applyAlignment="1" applyProtection="1">
      <alignment horizontal="center"/>
      <protection/>
    </xf>
    <xf numFmtId="168" fontId="2" fillId="2" borderId="0" xfId="0" applyNumberFormat="1" applyFont="1" applyFill="1" applyBorder="1" applyAlignment="1" applyProtection="1">
      <alignment horizontal="center"/>
      <protection/>
    </xf>
    <xf numFmtId="166" fontId="6" fillId="8" borderId="0" xfId="0" applyNumberFormat="1" applyFont="1" applyFill="1" applyBorder="1" applyAlignment="1" applyProtection="1">
      <alignment horizontal="left"/>
      <protection/>
    </xf>
    <xf numFmtId="165" fontId="2" fillId="2" borderId="0" xfId="0" applyNumberFormat="1" applyFont="1" applyFill="1" applyBorder="1" applyAlignment="1" applyProtection="1">
      <alignment horizontal="center"/>
      <protection/>
    </xf>
    <xf numFmtId="168" fontId="7" fillId="2" borderId="0" xfId="0" applyNumberFormat="1" applyFont="1" applyFill="1" applyBorder="1" applyAlignment="1" applyProtection="1">
      <alignment horizontal="left"/>
      <protection/>
    </xf>
    <xf numFmtId="166" fontId="7" fillId="8" borderId="0" xfId="0" applyNumberFormat="1" applyFont="1" applyFill="1" applyBorder="1" applyAlignment="1" applyProtection="1">
      <alignment horizontal="left"/>
      <protection/>
    </xf>
    <xf numFmtId="165" fontId="2" fillId="0" borderId="0" xfId="0" applyNumberFormat="1" applyFont="1" applyFill="1" applyBorder="1" applyAlignment="1" applyProtection="1">
      <alignment horizontal="center"/>
      <protection/>
    </xf>
    <xf numFmtId="167" fontId="2" fillId="0" borderId="0" xfId="0" applyNumberFormat="1" applyFont="1" applyFill="1" applyBorder="1" applyAlignment="1" applyProtection="1">
      <alignment horizontal="left"/>
      <protection/>
    </xf>
    <xf numFmtId="169" fontId="2" fillId="2"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protection/>
    </xf>
    <xf numFmtId="165" fontId="0" fillId="8" borderId="2" xfId="0" applyNumberFormat="1" applyFont="1" applyFill="1" applyBorder="1" applyAlignment="1" applyProtection="1">
      <alignment horizontal="center"/>
      <protection/>
    </xf>
    <xf numFmtId="165" fontId="0" fillId="9" borderId="2" xfId="0" applyNumberFormat="1" applyFont="1" applyFill="1" applyBorder="1" applyAlignment="1" applyProtection="1">
      <alignment horizontal="center"/>
      <protection/>
    </xf>
    <xf numFmtId="165" fontId="0" fillId="10" borderId="2" xfId="0" applyNumberFormat="1" applyFont="1" applyFill="1" applyBorder="1" applyAlignment="1" applyProtection="1">
      <alignment horizontal="center"/>
      <protection/>
    </xf>
    <xf numFmtId="165" fontId="0" fillId="2" borderId="1" xfId="0" applyNumberFormat="1" applyFont="1" applyFill="1" applyBorder="1" applyAlignment="1" applyProtection="1">
      <alignment/>
      <protection/>
    </xf>
    <xf numFmtId="165" fontId="8" fillId="2" borderId="3" xfId="0" applyNumberFormat="1" applyFont="1" applyFill="1" applyBorder="1" applyAlignment="1" applyProtection="1">
      <alignment horizontal="center"/>
      <protection/>
    </xf>
    <xf numFmtId="168" fontId="2" fillId="2" borderId="0" xfId="0" applyNumberFormat="1" applyFont="1" applyFill="1" applyBorder="1" applyAlignment="1" applyProtection="1">
      <alignment horizontal="left"/>
      <protection/>
    </xf>
    <xf numFmtId="165" fontId="0" fillId="2" borderId="4"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5" fontId="0" fillId="2" borderId="5" xfId="0" applyNumberFormat="1" applyFont="1" applyFill="1" applyBorder="1" applyAlignment="1" applyProtection="1">
      <alignment/>
      <protection/>
    </xf>
    <xf numFmtId="169" fontId="2" fillId="0" borderId="0" xfId="0" applyNumberFormat="1" applyFont="1" applyFill="1" applyBorder="1" applyAlignment="1" applyProtection="1">
      <alignment horizontal="center"/>
      <protection/>
    </xf>
    <xf numFmtId="166" fontId="2"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protection/>
    </xf>
    <xf numFmtId="168" fontId="2" fillId="0" borderId="0" xfId="0" applyNumberFormat="1" applyFont="1" applyFill="1" applyBorder="1" applyAlignment="1" applyProtection="1">
      <alignment horizontal="left"/>
      <protection/>
    </xf>
    <xf numFmtId="167" fontId="2" fillId="2" borderId="0" xfId="0" applyNumberFormat="1" applyFont="1" applyFill="1" applyBorder="1" applyAlignment="1" applyProtection="1">
      <alignment horizontal="left"/>
      <protection/>
    </xf>
    <xf numFmtId="166" fontId="1" fillId="0" borderId="0" xfId="0" applyNumberFormat="1" applyFont="1" applyFill="1" applyBorder="1" applyAlignment="1" applyProtection="1">
      <alignment/>
      <protection/>
    </xf>
    <xf numFmtId="169" fontId="2" fillId="8" borderId="0" xfId="0" applyNumberFormat="1" applyFont="1" applyFill="1" applyBorder="1" applyAlignment="1" applyProtection="1">
      <alignment horizontal="center"/>
      <protection/>
    </xf>
    <xf numFmtId="166" fontId="7" fillId="2" borderId="0" xfId="0" applyNumberFormat="1" applyFont="1" applyFill="1" applyBorder="1" applyAlignment="1" applyProtection="1">
      <alignment horizontal="left"/>
      <protection/>
    </xf>
    <xf numFmtId="165" fontId="0" fillId="2" borderId="6" xfId="0" applyNumberFormat="1" applyFont="1" applyFill="1" applyBorder="1" applyAlignment="1" applyProtection="1">
      <alignment horizontal="center"/>
      <protection/>
    </xf>
    <xf numFmtId="165" fontId="0" fillId="2" borderId="6" xfId="0" applyNumberFormat="1" applyFont="1" applyFill="1" applyBorder="1" applyAlignment="1" applyProtection="1">
      <alignment/>
      <protection/>
    </xf>
    <xf numFmtId="169" fontId="9" fillId="2" borderId="0" xfId="0" applyNumberFormat="1" applyFont="1" applyFill="1" applyBorder="1" applyAlignment="1" applyProtection="1">
      <alignment horizontal="center"/>
      <protection/>
    </xf>
    <xf numFmtId="164" fontId="1" fillId="0" borderId="0" xfId="0" applyNumberFormat="1" applyFont="1" applyFill="1" applyBorder="1" applyAlignment="1" applyProtection="1">
      <alignment/>
      <protection/>
    </xf>
    <xf numFmtId="167" fontId="5" fillId="2" borderId="0" xfId="0" applyNumberFormat="1" applyFont="1" applyFill="1" applyBorder="1" applyAlignment="1" applyProtection="1">
      <alignment/>
      <protection/>
    </xf>
    <xf numFmtId="168" fontId="5" fillId="2" borderId="0" xfId="0" applyNumberFormat="1" applyFont="1" applyFill="1" applyBorder="1" applyAlignment="1" applyProtection="1">
      <alignment/>
      <protection/>
    </xf>
    <xf numFmtId="167" fontId="2" fillId="2" borderId="0" xfId="0" applyNumberFormat="1" applyFont="1" applyFill="1" applyBorder="1" applyAlignment="1" applyProtection="1">
      <alignment/>
      <protection/>
    </xf>
    <xf numFmtId="168" fontId="2" fillId="2" borderId="0" xfId="0" applyNumberFormat="1" applyFont="1" applyFill="1" applyBorder="1" applyAlignment="1" applyProtection="1">
      <alignment/>
      <protection/>
    </xf>
    <xf numFmtId="166" fontId="5" fillId="6" borderId="0" xfId="0" applyNumberFormat="1" applyFont="1" applyFill="1" applyBorder="1" applyAlignment="1" applyProtection="1">
      <alignment vertical="center"/>
      <protection/>
    </xf>
    <xf numFmtId="166" fontId="2" fillId="6" borderId="0" xfId="0" applyNumberFormat="1" applyFont="1" applyFill="1" applyBorder="1" applyAlignment="1" applyProtection="1">
      <alignment horizontal="center"/>
      <protection/>
    </xf>
    <xf numFmtId="168" fontId="2" fillId="6" borderId="0" xfId="0" applyNumberFormat="1" applyFont="1" applyFill="1" applyBorder="1" applyAlignment="1" applyProtection="1">
      <alignment horizontal="center"/>
      <protection/>
    </xf>
    <xf numFmtId="166" fontId="6" fillId="6" borderId="0" xfId="0" applyNumberFormat="1" applyFont="1" applyFill="1" applyBorder="1" applyAlignment="1" applyProtection="1">
      <alignment horizontal="left"/>
      <protection/>
    </xf>
    <xf numFmtId="165" fontId="2" fillId="6" borderId="0" xfId="0" applyNumberFormat="1" applyFont="1" applyFill="1" applyBorder="1" applyAlignment="1" applyProtection="1">
      <alignment horizontal="center"/>
      <protection/>
    </xf>
    <xf numFmtId="166" fontId="7" fillId="6" borderId="0" xfId="0" applyNumberFormat="1" applyFont="1" applyFill="1" applyBorder="1" applyAlignment="1" applyProtection="1">
      <alignment horizontal="left"/>
      <protection/>
    </xf>
    <xf numFmtId="165" fontId="0" fillId="2" borderId="5" xfId="0" applyNumberFormat="1" applyFont="1" applyFill="1" applyBorder="1" applyAlignment="1" applyProtection="1">
      <alignment/>
      <protection/>
    </xf>
    <xf numFmtId="169" fontId="2" fillId="6" borderId="0" xfId="0" applyNumberFormat="1" applyFont="1" applyFill="1" applyBorder="1" applyAlignment="1" applyProtection="1">
      <alignment horizontal="center"/>
      <protection/>
    </xf>
    <xf numFmtId="168" fontId="9" fillId="2" borderId="0" xfId="0" applyNumberFormat="1" applyFont="1" applyFill="1" applyBorder="1" applyAlignment="1" applyProtection="1">
      <alignment horizontal="left"/>
      <protection/>
    </xf>
    <xf numFmtId="165" fontId="0" fillId="6" borderId="0" xfId="0" applyNumberFormat="1" applyFont="1" applyFill="1" applyBorder="1" applyAlignment="1" applyProtection="1">
      <alignment/>
      <protection/>
    </xf>
    <xf numFmtId="167" fontId="9" fillId="0" borderId="0" xfId="0" applyNumberFormat="1" applyFont="1" applyFill="1" applyBorder="1" applyAlignment="1" applyProtection="1">
      <alignment horizontal="left"/>
      <protection/>
    </xf>
    <xf numFmtId="168" fontId="9" fillId="0" borderId="0" xfId="0" applyNumberFormat="1" applyFont="1" applyFill="1" applyBorder="1" applyAlignment="1" applyProtection="1">
      <alignment horizontal="left"/>
      <protection/>
    </xf>
    <xf numFmtId="169" fontId="9" fillId="0" borderId="0" xfId="0" applyNumberFormat="1" applyFont="1" applyFill="1" applyBorder="1" applyAlignment="1" applyProtection="1">
      <alignment horizontal="center"/>
      <protection/>
    </xf>
    <xf numFmtId="168" fontId="0"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horizontal="left"/>
      <protection/>
    </xf>
    <xf numFmtId="167" fontId="9" fillId="2" borderId="0" xfId="0" applyNumberFormat="1" applyFont="1" applyFill="1" applyBorder="1" applyAlignment="1" applyProtection="1">
      <alignment horizontal="left"/>
      <protection/>
    </xf>
    <xf numFmtId="167" fontId="10" fillId="2" borderId="0" xfId="0" applyNumberFormat="1" applyFont="1" applyFill="1" applyBorder="1" applyAlignment="1" applyProtection="1">
      <alignment/>
      <protection/>
    </xf>
    <xf numFmtId="166" fontId="10" fillId="2" borderId="0" xfId="0" applyNumberFormat="1" applyFont="1" applyFill="1" applyBorder="1" applyAlignment="1" applyProtection="1">
      <alignment/>
      <protection/>
    </xf>
    <xf numFmtId="169" fontId="0" fillId="2" borderId="0" xfId="0" applyNumberFormat="1" applyFont="1" applyFill="1" applyBorder="1" applyAlignment="1" applyProtection="1">
      <alignment horizontal="center"/>
      <protection/>
    </xf>
    <xf numFmtId="165" fontId="11" fillId="2" borderId="0" xfId="0" applyNumberFormat="1" applyFont="1" applyFill="1" applyBorder="1" applyAlignment="1" applyProtection="1">
      <alignment horizontal="left"/>
      <protection/>
    </xf>
    <xf numFmtId="170" fontId="0" fillId="2" borderId="0" xfId="0" applyNumberFormat="1" applyFont="1" applyFill="1" applyBorder="1" applyAlignment="1" applyProtection="1">
      <alignment/>
      <protection/>
    </xf>
    <xf numFmtId="166" fontId="11" fillId="0" borderId="0" xfId="0" applyNumberFormat="1" applyFont="1" applyFill="1" applyBorder="1" applyAlignment="1" applyProtection="1">
      <alignment/>
      <protection/>
    </xf>
    <xf numFmtId="166" fontId="11" fillId="2" borderId="0" xfId="0" applyNumberFormat="1" applyFont="1" applyFill="1" applyBorder="1" applyAlignment="1" applyProtection="1">
      <alignment/>
      <protection/>
    </xf>
    <xf numFmtId="166" fontId="12" fillId="2" borderId="0" xfId="0" applyNumberFormat="1" applyFont="1" applyFill="1" applyBorder="1" applyAlignment="1" applyProtection="1">
      <alignment/>
      <protection/>
    </xf>
    <xf numFmtId="166" fontId="12" fillId="2" borderId="0" xfId="0" applyNumberFormat="1" applyFont="1" applyFill="1" applyBorder="1" applyAlignment="1" applyProtection="1">
      <alignment/>
      <protection/>
    </xf>
    <xf numFmtId="165" fontId="0" fillId="2" borderId="0" xfId="0" applyNumberFormat="1" applyFont="1" applyFill="1" applyBorder="1" applyAlignment="1" applyProtection="1">
      <alignment/>
      <protection/>
    </xf>
    <xf numFmtId="166" fontId="12" fillId="2" borderId="0" xfId="0" applyNumberFormat="1" applyFont="1" applyFill="1" applyBorder="1" applyAlignment="1" applyProtection="1">
      <alignment/>
      <protection/>
    </xf>
    <xf numFmtId="166" fontId="11" fillId="0" borderId="0" xfId="0" applyNumberFormat="1" applyFont="1" applyFill="1" applyBorder="1" applyAlignment="1" applyProtection="1">
      <alignment/>
      <protection/>
    </xf>
    <xf numFmtId="165" fontId="0" fillId="2" borderId="0" xfId="0" applyNumberFormat="1" applyFont="1" applyFill="1" applyBorder="1" applyAlignment="1" applyProtection="1">
      <alignment horizontal="left"/>
      <protection/>
    </xf>
    <xf numFmtId="166" fontId="0" fillId="0" borderId="0" xfId="0" applyNumberFormat="1" applyFont="1" applyFill="1" applyBorder="1" applyAlignment="1" applyProtection="1">
      <alignment/>
      <protection/>
    </xf>
    <xf numFmtId="165" fontId="2" fillId="2" borderId="0" xfId="0" applyNumberFormat="1" applyFont="1" applyFill="1" applyBorder="1" applyAlignment="1" applyProtection="1">
      <alignment horizontal="left"/>
      <protection/>
    </xf>
    <xf numFmtId="165" fontId="0" fillId="2"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protection/>
    </xf>
    <xf numFmtId="166" fontId="13" fillId="2" borderId="0" xfId="0" applyNumberFormat="1" applyFont="1" applyFill="1" applyBorder="1" applyAlignment="1" applyProtection="1">
      <alignment/>
      <protection/>
    </xf>
    <xf numFmtId="166" fontId="2" fillId="2" borderId="0" xfId="0" applyNumberFormat="1" applyFont="1" applyFill="1" applyBorder="1" applyAlignment="1" applyProtection="1">
      <alignment horizontal="right"/>
      <protection/>
    </xf>
    <xf numFmtId="166" fontId="14" fillId="2" borderId="0" xfId="0" applyNumberFormat="1" applyFont="1" applyFill="1" applyBorder="1" applyAlignment="1" applyProtection="1">
      <alignment/>
      <protection/>
    </xf>
    <xf numFmtId="166" fontId="15" fillId="2" borderId="0" xfId="0" applyNumberFormat="1" applyFont="1" applyFill="1" applyBorder="1" applyAlignment="1" applyProtection="1">
      <alignment/>
      <protection/>
    </xf>
    <xf numFmtId="166" fontId="15" fillId="5" borderId="0" xfId="0" applyNumberFormat="1" applyFont="1" applyFill="1" applyBorder="1" applyAlignment="1" applyProtection="1">
      <alignment/>
      <protection/>
    </xf>
    <xf numFmtId="166" fontId="0" fillId="5" borderId="0" xfId="0" applyNumberFormat="1" applyFont="1" applyFill="1" applyBorder="1" applyAlignment="1" applyProtection="1">
      <alignment/>
      <protection/>
    </xf>
    <xf numFmtId="165" fontId="0" fillId="5" borderId="0" xfId="0" applyNumberFormat="1" applyFont="1" applyFill="1" applyBorder="1" applyAlignment="1" applyProtection="1">
      <alignment/>
      <protection/>
    </xf>
    <xf numFmtId="165" fontId="2" fillId="5" borderId="0" xfId="0" applyNumberFormat="1" applyFont="1" applyFill="1" applyBorder="1" applyAlignment="1" applyProtection="1">
      <alignment/>
      <protection/>
    </xf>
    <xf numFmtId="165" fontId="2" fillId="5" borderId="0" xfId="0" applyNumberFormat="1" applyFont="1" applyFill="1" applyBorder="1" applyAlignment="1" applyProtection="1">
      <alignment horizontal="center"/>
      <protection/>
    </xf>
    <xf numFmtId="166" fontId="17" fillId="2" borderId="0" xfId="0" applyNumberFormat="1" applyFont="1" applyFill="1" applyBorder="1" applyAlignment="1" applyProtection="1">
      <alignment/>
      <protection/>
    </xf>
    <xf numFmtId="166" fontId="0" fillId="2" borderId="7" xfId="0" applyNumberFormat="1" applyFont="1" applyFill="1" applyBorder="1" applyAlignment="1" applyProtection="1">
      <alignment/>
      <protection/>
    </xf>
    <xf numFmtId="166" fontId="0" fillId="2" borderId="8" xfId="0" applyNumberFormat="1" applyFont="1" applyFill="1" applyBorder="1" applyAlignment="1" applyProtection="1">
      <alignment/>
      <protection/>
    </xf>
    <xf numFmtId="165" fontId="0" fillId="2" borderId="8" xfId="0" applyNumberFormat="1" applyFont="1" applyFill="1" applyBorder="1" applyAlignment="1" applyProtection="1">
      <alignment/>
      <protection/>
    </xf>
    <xf numFmtId="165" fontId="2" fillId="2" borderId="8" xfId="0" applyNumberFormat="1" applyFont="1" applyFill="1" applyBorder="1" applyAlignment="1" applyProtection="1">
      <alignment/>
      <protection/>
    </xf>
    <xf numFmtId="166" fontId="0" fillId="2" borderId="9" xfId="0" applyNumberFormat="1" applyFont="1" applyFill="1" applyBorder="1" applyAlignment="1" applyProtection="1">
      <alignment vertical="center" wrapText="1"/>
      <protection/>
    </xf>
    <xf numFmtId="165" fontId="0" fillId="2" borderId="10" xfId="0" applyNumberFormat="1" applyFont="1" applyFill="1" applyBorder="1" applyAlignment="1" applyProtection="1">
      <alignment/>
      <protection/>
    </xf>
    <xf numFmtId="165" fontId="0" fillId="2" borderId="11" xfId="0" applyNumberFormat="1" applyFont="1" applyFill="1" applyBorder="1" applyAlignment="1" applyProtection="1">
      <alignment/>
      <protection/>
    </xf>
    <xf numFmtId="166" fontId="0" fillId="2" borderId="10" xfId="0" applyNumberFormat="1" applyFont="1" applyFill="1" applyBorder="1" applyAlignment="1" applyProtection="1">
      <alignment/>
      <protection/>
    </xf>
    <xf numFmtId="166" fontId="18" fillId="2" borderId="11" xfId="0" applyNumberFormat="1" applyFont="1" applyFill="1" applyBorder="1" applyAlignment="1" applyProtection="1">
      <alignment horizontal="left"/>
      <protection/>
    </xf>
    <xf numFmtId="165" fontId="18" fillId="2" borderId="11" xfId="0" applyNumberFormat="1" applyFont="1" applyFill="1" applyBorder="1" applyAlignment="1" applyProtection="1">
      <alignment horizontal="left"/>
      <protection/>
    </xf>
    <xf numFmtId="165" fontId="0" fillId="2" borderId="12" xfId="0" applyNumberFormat="1" applyFont="1" applyFill="1" applyBorder="1" applyAlignment="1" applyProtection="1">
      <alignment/>
      <protection/>
    </xf>
    <xf numFmtId="165" fontId="0" fillId="2" borderId="13" xfId="0" applyNumberFormat="1" applyFont="1" applyFill="1" applyBorder="1" applyAlignment="1" applyProtection="1">
      <alignment/>
      <protection/>
    </xf>
    <xf numFmtId="165" fontId="2" fillId="2" borderId="13" xfId="0" applyNumberFormat="1" applyFont="1" applyFill="1" applyBorder="1" applyAlignment="1" applyProtection="1">
      <alignment/>
      <protection/>
    </xf>
    <xf numFmtId="165" fontId="0" fillId="2" borderId="14" xfId="0" applyNumberFormat="1" applyFont="1" applyFill="1" applyBorder="1" applyAlignment="1" applyProtection="1">
      <alignment/>
      <protection/>
    </xf>
    <xf numFmtId="166" fontId="19" fillId="2" borderId="0" xfId="0" applyNumberFormat="1" applyFont="1" applyFill="1" applyBorder="1" applyAlignment="1" applyProtection="1">
      <alignment/>
      <protection/>
    </xf>
    <xf numFmtId="165" fontId="20" fillId="2" borderId="0" xfId="0" applyNumberFormat="1" applyFont="1" applyFill="1" applyBorder="1" applyAlignment="1" applyProtection="1">
      <alignment/>
      <protection/>
    </xf>
    <xf numFmtId="167" fontId="0" fillId="2" borderId="0" xfId="0" applyNumberFormat="1" applyFont="1" applyFill="1" applyBorder="1" applyAlignment="1" applyProtection="1">
      <alignment/>
      <protection/>
    </xf>
    <xf numFmtId="167" fontId="21" fillId="2" borderId="0" xfId="0" applyNumberFormat="1" applyFont="1" applyFill="1" applyBorder="1" applyAlignment="1" applyProtection="1">
      <alignment/>
      <protection/>
    </xf>
    <xf numFmtId="165" fontId="21" fillId="2" borderId="0" xfId="0" applyNumberFormat="1" applyFont="1" applyFill="1" applyBorder="1" applyAlignment="1" applyProtection="1">
      <alignment/>
      <protection/>
    </xf>
    <xf numFmtId="165" fontId="22" fillId="2" borderId="0" xfId="0" applyNumberFormat="1" applyFont="1" applyFill="1" applyBorder="1" applyAlignment="1" applyProtection="1">
      <alignment/>
      <protection/>
    </xf>
    <xf numFmtId="165" fontId="22" fillId="2" borderId="0" xfId="0" applyNumberFormat="1" applyFont="1" applyFill="1" applyBorder="1" applyAlignment="1" applyProtection="1">
      <alignment horizontal="center"/>
      <protection/>
    </xf>
    <xf numFmtId="165" fontId="22" fillId="2" borderId="0" xfId="0" applyNumberFormat="1" applyFont="1" applyFill="1" applyBorder="1" applyAlignment="1" applyProtection="1">
      <alignment horizontal="left"/>
      <protection/>
    </xf>
    <xf numFmtId="165" fontId="23" fillId="2" borderId="0" xfId="0" applyNumberFormat="1" applyFont="1" applyFill="1" applyBorder="1" applyAlignment="1" applyProtection="1">
      <alignment/>
      <protection/>
    </xf>
    <xf numFmtId="167" fontId="24" fillId="2" borderId="0" xfId="0" applyNumberFormat="1" applyFont="1" applyFill="1" applyBorder="1" applyAlignment="1" applyProtection="1">
      <alignment vertical="top" wrapText="1"/>
      <protection/>
    </xf>
    <xf numFmtId="165" fontId="30" fillId="2" borderId="0" xfId="0" applyNumberFormat="1" applyFont="1" applyFill="1" applyBorder="1" applyAlignment="1" applyProtection="1">
      <alignment/>
      <protection/>
    </xf>
    <xf numFmtId="166" fontId="31" fillId="2" borderId="6" xfId="0" applyNumberFormat="1" applyFont="1" applyFill="1" applyBorder="1" applyAlignment="1" applyProtection="1">
      <alignment vertical="center"/>
      <protection/>
    </xf>
    <xf numFmtId="166" fontId="19" fillId="2" borderId="6" xfId="0" applyNumberFormat="1" applyFont="1" applyFill="1" applyBorder="1" applyAlignment="1" applyProtection="1">
      <alignment vertical="center"/>
      <protection/>
    </xf>
    <xf numFmtId="166" fontId="19" fillId="11" borderId="2" xfId="0" applyNumberFormat="1" applyFont="1" applyFill="1" applyBorder="1" applyAlignment="1" applyProtection="1">
      <alignment vertical="center"/>
      <protection/>
    </xf>
    <xf numFmtId="166" fontId="19" fillId="11" borderId="2" xfId="0" applyNumberFormat="1" applyFont="1" applyFill="1" applyBorder="1" applyAlignment="1" applyProtection="1">
      <alignment horizontal="center" vertical="center"/>
      <protection/>
    </xf>
    <xf numFmtId="166" fontId="19" fillId="12" borderId="2" xfId="0" applyNumberFormat="1" applyFont="1" applyFill="1" applyBorder="1" applyAlignment="1" applyProtection="1">
      <alignment horizontal="center" vertical="center"/>
      <protection/>
    </xf>
    <xf numFmtId="166" fontId="19" fillId="9" borderId="2" xfId="0" applyNumberFormat="1" applyFont="1" applyFill="1" applyBorder="1" applyAlignment="1" applyProtection="1">
      <alignment horizontal="center" vertical="center"/>
      <protection/>
    </xf>
    <xf numFmtId="166" fontId="19" fillId="13" borderId="2" xfId="0" applyNumberFormat="1" applyFont="1" applyFill="1" applyBorder="1" applyAlignment="1" applyProtection="1">
      <alignment horizontal="center" vertical="center"/>
      <protection/>
    </xf>
    <xf numFmtId="165" fontId="17" fillId="2" borderId="2" xfId="0" applyNumberFormat="1" applyFont="1" applyFill="1" applyBorder="1" applyAlignment="1" applyProtection="1">
      <alignment horizontal="center"/>
      <protection/>
    </xf>
    <xf numFmtId="166" fontId="19" fillId="2" borderId="2" xfId="0" applyNumberFormat="1" applyFont="1" applyFill="1" applyBorder="1" applyAlignment="1" applyProtection="1">
      <alignment/>
      <protection/>
    </xf>
    <xf numFmtId="165" fontId="32" fillId="2" borderId="2" xfId="0" applyNumberFormat="1" applyFont="1" applyFill="1" applyBorder="1" applyAlignment="1" applyProtection="1">
      <alignment horizontal="center"/>
      <protection/>
    </xf>
    <xf numFmtId="165" fontId="19" fillId="12" borderId="2" xfId="0" applyNumberFormat="1" applyFont="1" applyFill="1" applyBorder="1" applyAlignment="1" applyProtection="1">
      <alignment horizontal="center" vertical="center"/>
      <protection/>
    </xf>
    <xf numFmtId="165" fontId="19" fillId="9" borderId="2" xfId="0" applyNumberFormat="1" applyFont="1" applyFill="1" applyBorder="1" applyAlignment="1" applyProtection="1">
      <alignment horizontal="center" vertical="center"/>
      <protection/>
    </xf>
    <xf numFmtId="165" fontId="19" fillId="13" borderId="2" xfId="0" applyNumberFormat="1" applyFont="1" applyFill="1" applyBorder="1" applyAlignment="1" applyProtection="1">
      <alignment horizontal="center" vertical="center"/>
      <protection/>
    </xf>
    <xf numFmtId="166" fontId="19" fillId="2" borderId="2" xfId="0" applyNumberFormat="1" applyFont="1" applyFill="1" applyBorder="1" applyAlignment="1" applyProtection="1">
      <alignment/>
      <protection/>
    </xf>
    <xf numFmtId="165" fontId="19" fillId="2" borderId="6" xfId="0" applyNumberFormat="1" applyFont="1" applyFill="1" applyBorder="1" applyAlignment="1" applyProtection="1">
      <alignment horizontal="center" vertical="center"/>
      <protection/>
    </xf>
    <xf numFmtId="166" fontId="19" fillId="2" borderId="0" xfId="0" applyNumberFormat="1" applyFont="1" applyFill="1" applyBorder="1" applyAlignment="1" applyProtection="1">
      <alignment horizontal="center" vertical="center"/>
      <protection/>
    </xf>
    <xf numFmtId="165" fontId="17" fillId="5" borderId="2" xfId="0" applyNumberFormat="1" applyFont="1" applyFill="1" applyBorder="1" applyAlignment="1" applyProtection="1">
      <alignment horizontal="center"/>
      <protection/>
    </xf>
    <xf numFmtId="166" fontId="19" fillId="5" borderId="2" xfId="0" applyNumberFormat="1" applyFont="1" applyFill="1" applyBorder="1" applyAlignment="1" applyProtection="1">
      <alignment/>
      <protection/>
    </xf>
    <xf numFmtId="171" fontId="32" fillId="5" borderId="2" xfId="0" applyNumberFormat="1" applyFont="1" applyFill="1" applyBorder="1" applyAlignment="1" applyProtection="1">
      <alignment horizontal="center"/>
      <protection/>
    </xf>
    <xf numFmtId="171" fontId="33" fillId="2" borderId="0" xfId="0" applyNumberFormat="1" applyFont="1" applyFill="1" applyBorder="1" applyAlignment="1" applyProtection="1">
      <alignment horizontal="center"/>
      <protection/>
    </xf>
    <xf numFmtId="165" fontId="17" fillId="0" borderId="2" xfId="0" applyNumberFormat="1" applyFont="1" applyFill="1" applyBorder="1" applyAlignment="1" applyProtection="1">
      <alignment horizontal="center"/>
      <protection/>
    </xf>
    <xf numFmtId="171" fontId="32" fillId="0" borderId="2" xfId="0" applyNumberFormat="1" applyFont="1" applyFill="1" applyBorder="1" applyAlignment="1" applyProtection="1">
      <alignment horizontal="center"/>
      <protection/>
    </xf>
    <xf numFmtId="171" fontId="32" fillId="2" borderId="2" xfId="0" applyNumberFormat="1" applyFont="1" applyFill="1" applyBorder="1" applyAlignment="1" applyProtection="1">
      <alignment horizontal="center"/>
      <protection/>
    </xf>
    <xf numFmtId="171" fontId="32" fillId="2" borderId="0" xfId="0" applyNumberFormat="1" applyFont="1" applyFill="1" applyBorder="1" applyAlignment="1" applyProtection="1">
      <alignment horizontal="center"/>
      <protection/>
    </xf>
    <xf numFmtId="166" fontId="10" fillId="2" borderId="0" xfId="0" applyNumberFormat="1" applyFont="1" applyFill="1" applyBorder="1" applyAlignment="1" applyProtection="1">
      <alignment vertical="top"/>
      <protection/>
    </xf>
    <xf numFmtId="166" fontId="10" fillId="2" borderId="0" xfId="0" applyNumberFormat="1" applyFont="1" applyFill="1" applyBorder="1" applyAlignment="1" applyProtection="1">
      <alignment wrapText="1"/>
      <protection/>
    </xf>
    <xf numFmtId="164" fontId="34" fillId="0" borderId="0" xfId="0" applyNumberFormat="1" applyFont="1" applyFill="1" applyBorder="1" applyAlignment="1" applyProtection="1">
      <alignment horizontal="left" vertical="center" wrapText="1"/>
      <protection/>
    </xf>
    <xf numFmtId="172" fontId="0" fillId="0" borderId="0" xfId="0" applyNumberFormat="1" applyFont="1" applyFill="1" applyBorder="1" applyAlignment="1" applyProtection="1">
      <alignment/>
      <protection/>
    </xf>
    <xf numFmtId="167" fontId="19" fillId="2" borderId="0" xfId="0" applyNumberFormat="1" applyFont="1" applyFill="1" applyBorder="1" applyAlignment="1" applyProtection="1">
      <alignment/>
      <protection/>
    </xf>
    <xf numFmtId="166" fontId="5" fillId="2" borderId="0" xfId="0" applyNumberFormat="1" applyFont="1" applyFill="1" applyBorder="1" applyAlignment="1" applyProtection="1">
      <alignment/>
      <protection/>
    </xf>
    <xf numFmtId="166" fontId="0" fillId="2" borderId="0" xfId="0" applyNumberFormat="1" applyFont="1" applyFill="1" applyBorder="1" applyAlignment="1" applyProtection="1">
      <alignment horizontal="center"/>
      <protection/>
    </xf>
    <xf numFmtId="165" fontId="0" fillId="2" borderId="0" xfId="0" applyNumberFormat="1" applyFont="1" applyFill="1" applyBorder="1" applyAlignment="1" applyProtection="1">
      <alignment horizontal="center"/>
      <protection/>
    </xf>
    <xf numFmtId="173" fontId="0" fillId="2" borderId="0" xfId="0" applyNumberFormat="1" applyFont="1" applyFill="1" applyBorder="1" applyAlignment="1" applyProtection="1">
      <alignment/>
      <protection/>
    </xf>
    <xf numFmtId="166" fontId="13" fillId="14" borderId="0" xfId="0" applyNumberFormat="1" applyFont="1" applyFill="1" applyBorder="1" applyAlignment="1" applyProtection="1">
      <alignment horizontal="left"/>
      <protection/>
    </xf>
    <xf numFmtId="166" fontId="13" fillId="2" borderId="0" xfId="0" applyNumberFormat="1" applyFont="1" applyFill="1" applyBorder="1" applyAlignment="1" applyProtection="1">
      <alignment horizontal="left"/>
      <protection/>
    </xf>
    <xf numFmtId="165" fontId="0" fillId="2" borderId="15" xfId="0" applyNumberFormat="1" applyFont="1" applyFill="1" applyBorder="1" applyAlignment="1" applyProtection="1">
      <alignment horizontal="center"/>
      <protection/>
    </xf>
    <xf numFmtId="167" fontId="9" fillId="0" borderId="16" xfId="0" applyNumberFormat="1" applyFont="1" applyFill="1" applyBorder="1" applyAlignment="1" applyProtection="1">
      <alignment horizontal="left"/>
      <protection/>
    </xf>
    <xf numFmtId="166" fontId="0" fillId="2" borderId="15" xfId="0" applyNumberFormat="1" applyFont="1" applyFill="1" applyBorder="1" applyAlignment="1" applyProtection="1">
      <alignment/>
      <protection/>
    </xf>
    <xf numFmtId="166" fontId="0" fillId="2" borderId="15" xfId="0" applyNumberFormat="1" applyFont="1" applyFill="1" applyBorder="1" applyAlignment="1" applyProtection="1">
      <alignment horizontal="center"/>
      <protection/>
    </xf>
    <xf numFmtId="166" fontId="0" fillId="2" borderId="15" xfId="0" applyNumberFormat="1" applyFont="1" applyFill="1" applyBorder="1" applyAlignment="1" applyProtection="1">
      <alignment/>
      <protection/>
    </xf>
    <xf numFmtId="165" fontId="0" fillId="2" borderId="15" xfId="0" applyNumberFormat="1" applyFont="1" applyFill="1" applyBorder="1" applyAlignment="1" applyProtection="1">
      <alignment/>
      <protection/>
    </xf>
    <xf numFmtId="165" fontId="35" fillId="8" borderId="2" xfId="0" applyNumberFormat="1" applyFont="1" applyFill="1" applyBorder="1" applyAlignment="1" applyProtection="1">
      <alignment horizontal="center"/>
      <protection/>
    </xf>
    <xf numFmtId="165" fontId="36" fillId="11" borderId="2" xfId="0" applyNumberFormat="1" applyFont="1" applyFill="1" applyBorder="1" applyAlignment="1" applyProtection="1">
      <alignment horizontal="center"/>
      <protection/>
    </xf>
    <xf numFmtId="165" fontId="36" fillId="2" borderId="2" xfId="0" applyNumberFormat="1" applyFont="1" applyFill="1" applyBorder="1" applyAlignment="1" applyProtection="1">
      <alignment horizontal="center"/>
      <protection/>
    </xf>
    <xf numFmtId="165" fontId="0" fillId="0" borderId="0" xfId="0" applyNumberFormat="1" applyFont="1" applyFill="1" applyBorder="1" applyAlignment="1" applyProtection="1">
      <alignment/>
      <protection/>
    </xf>
    <xf numFmtId="165" fontId="0" fillId="0" borderId="0" xfId="0" applyNumberFormat="1" applyAlignment="1">
      <alignment/>
    </xf>
    <xf numFmtId="173" fontId="1" fillId="0" borderId="0"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166" fontId="37" fillId="15" borderId="0" xfId="0" applyNumberFormat="1" applyFont="1" applyFill="1" applyBorder="1" applyAlignment="1" applyProtection="1">
      <alignment horizontal="center" vertical="center"/>
      <protection/>
    </xf>
    <xf numFmtId="165" fontId="38" fillId="2" borderId="0" xfId="0" applyNumberFormat="1" applyFont="1" applyFill="1" applyBorder="1" applyAlignment="1" applyProtection="1">
      <alignment horizontal="left"/>
      <protection/>
    </xf>
    <xf numFmtId="166" fontId="19" fillId="2" borderId="0" xfId="0" applyNumberFormat="1" applyFont="1" applyFill="1" applyBorder="1" applyAlignment="1" applyProtection="1">
      <alignment/>
      <protection/>
    </xf>
    <xf numFmtId="166" fontId="13" fillId="9" borderId="0" xfId="0" applyNumberFormat="1" applyFont="1" applyFill="1" applyBorder="1" applyAlignment="1" applyProtection="1">
      <alignment horizontal="left"/>
      <protection/>
    </xf>
    <xf numFmtId="166" fontId="0" fillId="2" borderId="15" xfId="0" applyNumberFormat="1" applyFont="1" applyFill="1" applyBorder="1" applyAlignment="1" applyProtection="1">
      <alignment/>
      <protection/>
    </xf>
    <xf numFmtId="165" fontId="35" fillId="11" borderId="2" xfId="0" applyNumberFormat="1" applyFont="1" applyFill="1" applyBorder="1" applyAlignment="1" applyProtection="1">
      <alignment horizontal="center"/>
      <protection/>
    </xf>
    <xf numFmtId="165" fontId="35" fillId="2" borderId="2" xfId="0" applyNumberFormat="1" applyFont="1" applyFill="1" applyBorder="1" applyAlignment="1" applyProtection="1">
      <alignment horizontal="center"/>
      <protection/>
    </xf>
    <xf numFmtId="166" fontId="0" fillId="2" borderId="0" xfId="0" applyNumberFormat="1" applyFont="1" applyFill="1" applyBorder="1" applyAlignment="1" applyProtection="1">
      <alignment/>
      <protection/>
    </xf>
    <xf numFmtId="164" fontId="35" fillId="0" borderId="0" xfId="0" applyFont="1" applyAlignment="1">
      <alignment/>
    </xf>
    <xf numFmtId="166" fontId="13" fillId="16" borderId="0" xfId="0" applyNumberFormat="1" applyFont="1" applyFill="1" applyBorder="1" applyAlignment="1" applyProtection="1">
      <alignment horizontal="left"/>
      <protection/>
    </xf>
    <xf numFmtId="166" fontId="13" fillId="17" borderId="0" xfId="0" applyNumberFormat="1" applyFont="1" applyFill="1" applyBorder="1" applyAlignment="1" applyProtection="1">
      <alignment horizontal="left"/>
      <protection/>
    </xf>
    <xf numFmtId="165" fontId="0" fillId="5" borderId="15" xfId="0" applyNumberFormat="1" applyFont="1" applyFill="1" applyBorder="1" applyAlignment="1" applyProtection="1">
      <alignment horizontal="center"/>
      <protection/>
    </xf>
    <xf numFmtId="166" fontId="11" fillId="5" borderId="15" xfId="0" applyNumberFormat="1" applyFont="1" applyFill="1" applyBorder="1" applyAlignment="1" applyProtection="1">
      <alignment/>
      <protection/>
    </xf>
    <xf numFmtId="166" fontId="11" fillId="5" borderId="0" xfId="0" applyNumberFormat="1" applyFont="1" applyFill="1" applyBorder="1" applyAlignment="1" applyProtection="1">
      <alignment/>
      <protection/>
    </xf>
    <xf numFmtId="165" fontId="0" fillId="2" borderId="13" xfId="0" applyNumberFormat="1" applyFont="1" applyFill="1" applyBorder="1" applyAlignment="1" applyProtection="1">
      <alignment horizontal="center"/>
      <protection/>
    </xf>
    <xf numFmtId="166" fontId="5" fillId="8" borderId="7" xfId="0" applyNumberFormat="1" applyFont="1" applyFill="1" applyBorder="1" applyAlignment="1" applyProtection="1">
      <alignment/>
      <protection/>
    </xf>
    <xf numFmtId="165" fontId="0" fillId="8" borderId="8" xfId="0" applyNumberFormat="1" applyFont="1" applyFill="1" applyBorder="1" applyAlignment="1" applyProtection="1">
      <alignment/>
      <protection/>
    </xf>
    <xf numFmtId="165" fontId="0" fillId="8" borderId="9" xfId="0" applyNumberFormat="1" applyFont="1" applyFill="1" applyBorder="1" applyAlignment="1" applyProtection="1">
      <alignment/>
      <protection/>
    </xf>
    <xf numFmtId="166" fontId="17" fillId="8" borderId="10" xfId="0" applyNumberFormat="1" applyFont="1" applyFill="1" applyBorder="1" applyAlignment="1" applyProtection="1">
      <alignment vertical="center"/>
      <protection/>
    </xf>
    <xf numFmtId="166" fontId="17" fillId="8" borderId="0" xfId="0" applyNumberFormat="1" applyFont="1" applyFill="1" applyBorder="1" applyAlignment="1" applyProtection="1">
      <alignment vertical="center"/>
      <protection/>
    </xf>
    <xf numFmtId="166" fontId="17" fillId="8" borderId="11" xfId="0" applyNumberFormat="1" applyFont="1" applyFill="1" applyBorder="1" applyAlignment="1" applyProtection="1">
      <alignment vertical="center"/>
      <protection/>
    </xf>
    <xf numFmtId="165" fontId="0" fillId="2" borderId="0" xfId="0" applyNumberFormat="1" applyFont="1" applyFill="1" applyBorder="1" applyAlignment="1" applyProtection="1">
      <alignment vertical="center"/>
      <protection/>
    </xf>
    <xf numFmtId="166" fontId="17" fillId="8" borderId="12" xfId="0" applyNumberFormat="1" applyFont="1" applyFill="1" applyBorder="1" applyAlignment="1" applyProtection="1">
      <alignment vertical="center"/>
      <protection/>
    </xf>
    <xf numFmtId="166" fontId="19" fillId="8" borderId="13" xfId="0" applyNumberFormat="1" applyFont="1" applyFill="1" applyBorder="1" applyAlignment="1" applyProtection="1">
      <alignment vertical="center"/>
      <protection/>
    </xf>
    <xf numFmtId="166" fontId="17" fillId="8" borderId="13" xfId="0" applyNumberFormat="1" applyFont="1" applyFill="1" applyBorder="1" applyAlignment="1" applyProtection="1">
      <alignment vertical="center"/>
      <protection/>
    </xf>
    <xf numFmtId="166" fontId="17" fillId="8" borderId="14" xfId="0" applyNumberFormat="1" applyFont="1" applyFill="1" applyBorder="1" applyAlignment="1" applyProtection="1">
      <alignment vertical="center"/>
      <protection/>
    </xf>
    <xf numFmtId="164" fontId="0" fillId="0" borderId="0" xfId="0" applyNumberFormat="1" applyFont="1" applyFill="1" applyBorder="1" applyAlignment="1" applyProtection="1">
      <alignment horizontal="center"/>
      <protection/>
    </xf>
    <xf numFmtId="164" fontId="39" fillId="0" borderId="0" xfId="0" applyNumberFormat="1" applyFont="1" applyFill="1" applyBorder="1" applyAlignment="1" applyProtection="1">
      <alignment/>
      <protection/>
    </xf>
    <xf numFmtId="166" fontId="32" fillId="2" borderId="17" xfId="0" applyNumberFormat="1" applyFont="1" applyFill="1" applyBorder="1" applyAlignment="1" applyProtection="1">
      <alignment horizontal="center" vertical="center"/>
      <protection/>
    </xf>
    <xf numFmtId="166" fontId="40" fillId="18" borderId="2" xfId="0" applyNumberFormat="1" applyFont="1" applyFill="1" applyBorder="1" applyAlignment="1" applyProtection="1">
      <alignment horizontal="center" vertical="center"/>
      <protection/>
    </xf>
    <xf numFmtId="165" fontId="17" fillId="2" borderId="18" xfId="0" applyNumberFormat="1" applyFont="1" applyFill="1" applyBorder="1" applyAlignment="1" applyProtection="1">
      <alignment horizontal="center"/>
      <protection/>
    </xf>
    <xf numFmtId="165" fontId="41" fillId="2" borderId="18" xfId="0" applyNumberFormat="1" applyFont="1" applyFill="1" applyBorder="1" applyAlignment="1" applyProtection="1">
      <alignment horizontal="center"/>
      <protection/>
    </xf>
    <xf numFmtId="171" fontId="37" fillId="2" borderId="18" xfId="0" applyNumberFormat="1" applyFont="1" applyFill="1" applyBorder="1" applyAlignment="1" applyProtection="1">
      <alignment horizontal="center"/>
      <protection/>
    </xf>
    <xf numFmtId="166" fontId="40" fillId="18" borderId="17" xfId="0" applyNumberFormat="1" applyFont="1" applyFill="1" applyBorder="1" applyAlignment="1" applyProtection="1">
      <alignment horizontal="center"/>
      <protection/>
    </xf>
    <xf numFmtId="166" fontId="40" fillId="18" borderId="19" xfId="0" applyNumberFormat="1" applyFont="1" applyFill="1" applyBorder="1" applyAlignment="1" applyProtection="1">
      <alignment horizontal="center"/>
      <protection/>
    </xf>
    <xf numFmtId="166" fontId="0" fillId="2" borderId="20" xfId="0" applyNumberFormat="1" applyFont="1" applyFill="1" applyBorder="1" applyAlignment="1" applyProtection="1">
      <alignment vertical="center"/>
      <protection/>
    </xf>
    <xf numFmtId="166" fontId="39" fillId="2" borderId="21" xfId="0" applyNumberFormat="1" applyFont="1" applyFill="1" applyBorder="1" applyAlignment="1" applyProtection="1">
      <alignment horizontal="center" vertical="center"/>
      <protection/>
    </xf>
    <xf numFmtId="166" fontId="1" fillId="2" borderId="21" xfId="0" applyNumberFormat="1" applyFont="1" applyFill="1" applyBorder="1" applyAlignment="1" applyProtection="1">
      <alignment horizontal="center" vertical="center" wrapText="1"/>
      <protection/>
    </xf>
    <xf numFmtId="166" fontId="0" fillId="19" borderId="2" xfId="0" applyNumberFormat="1" applyFont="1" applyFill="1" applyBorder="1" applyAlignment="1" applyProtection="1">
      <alignment horizontal="center"/>
      <protection/>
    </xf>
    <xf numFmtId="166" fontId="0" fillId="19" borderId="2" xfId="0" applyNumberFormat="1" applyFont="1" applyFill="1" applyBorder="1" applyAlignment="1" applyProtection="1">
      <alignment/>
      <protection/>
    </xf>
    <xf numFmtId="165" fontId="0" fillId="19" borderId="2" xfId="0" applyNumberFormat="1" applyFont="1" applyFill="1" applyBorder="1" applyAlignment="1" applyProtection="1">
      <alignment/>
      <protection/>
    </xf>
    <xf numFmtId="164" fontId="42" fillId="20" borderId="22" xfId="0" applyNumberFormat="1" applyFont="1" applyFill="1" applyBorder="1" applyAlignment="1" applyProtection="1">
      <alignment horizontal="center"/>
      <protection/>
    </xf>
    <xf numFmtId="165" fontId="0" fillId="2" borderId="6" xfId="0" applyNumberFormat="1" applyFont="1" applyFill="1" applyBorder="1" applyAlignment="1" applyProtection="1">
      <alignment horizontal="center"/>
      <protection/>
    </xf>
    <xf numFmtId="165" fontId="0" fillId="2" borderId="23" xfId="0" applyNumberFormat="1" applyFont="1" applyFill="1" applyBorder="1" applyAlignment="1" applyProtection="1">
      <alignment horizontal="center"/>
      <protection/>
    </xf>
    <xf numFmtId="166" fontId="0" fillId="2" borderId="21" xfId="0" applyNumberFormat="1" applyFont="1" applyFill="1" applyBorder="1" applyAlignment="1" applyProtection="1">
      <alignment horizontal="center" vertical="center"/>
      <protection/>
    </xf>
    <xf numFmtId="166" fontId="0" fillId="2" borderId="21" xfId="0" applyNumberFormat="1" applyFont="1" applyFill="1" applyBorder="1" applyAlignment="1" applyProtection="1">
      <alignment horizontal="center"/>
      <protection/>
    </xf>
    <xf numFmtId="165" fontId="0" fillId="2" borderId="2" xfId="0" applyNumberFormat="1" applyFont="1" applyFill="1" applyBorder="1" applyAlignment="1" applyProtection="1">
      <alignment horizontal="center"/>
      <protection/>
    </xf>
    <xf numFmtId="164" fontId="0" fillId="2" borderId="2" xfId="0" applyNumberFormat="1" applyFont="1" applyFill="1" applyBorder="1" applyAlignment="1" applyProtection="1">
      <alignment/>
      <protection/>
    </xf>
    <xf numFmtId="166" fontId="0" fillId="2" borderId="2" xfId="0" applyNumberFormat="1" applyFont="1" applyFill="1" applyBorder="1" applyAlignment="1" applyProtection="1">
      <alignment horizontal="center"/>
      <protection/>
    </xf>
    <xf numFmtId="165" fontId="0" fillId="8" borderId="2" xfId="0" applyNumberFormat="1" applyFont="1" applyFill="1" applyBorder="1" applyAlignment="1" applyProtection="1">
      <alignment/>
      <protection/>
    </xf>
    <xf numFmtId="165" fontId="0" fillId="8" borderId="2" xfId="0" applyNumberFormat="1" applyFont="1" applyFill="1" applyBorder="1" applyAlignment="1" applyProtection="1">
      <alignment horizontal="center"/>
      <protection/>
    </xf>
    <xf numFmtId="165" fontId="39" fillId="8" borderId="2" xfId="0" applyNumberFormat="1" applyFont="1" applyFill="1" applyBorder="1" applyAlignment="1" applyProtection="1">
      <alignment horizontal="center"/>
      <protection/>
    </xf>
    <xf numFmtId="171" fontId="1" fillId="21" borderId="2" xfId="0" applyNumberFormat="1" applyFont="1" applyFill="1" applyBorder="1" applyAlignment="1" applyProtection="1">
      <alignment horizontal="center"/>
      <protection/>
    </xf>
    <xf numFmtId="165" fontId="0" fillId="2" borderId="2" xfId="0" applyNumberFormat="1" applyFont="1" applyFill="1" applyBorder="1" applyAlignment="1" applyProtection="1">
      <alignment/>
      <protection/>
    </xf>
    <xf numFmtId="165" fontId="39" fillId="2" borderId="2" xfId="0" applyNumberFormat="1" applyFont="1" applyFill="1" applyBorder="1" applyAlignment="1" applyProtection="1">
      <alignment horizontal="center"/>
      <protection/>
    </xf>
    <xf numFmtId="171" fontId="1" fillId="0" borderId="2" xfId="0" applyNumberFormat="1" applyFont="1" applyFill="1" applyBorder="1" applyAlignment="1" applyProtection="1">
      <alignment horizontal="center"/>
      <protection/>
    </xf>
    <xf numFmtId="164" fontId="0" fillId="2" borderId="24" xfId="0" applyNumberFormat="1" applyFont="1" applyFill="1" applyBorder="1" applyAlignment="1" applyProtection="1">
      <alignment horizontal="center"/>
      <protection/>
    </xf>
    <xf numFmtId="164" fontId="0" fillId="2" borderId="4" xfId="0" applyNumberFormat="1" applyFont="1" applyFill="1" applyBorder="1" applyAlignment="1" applyProtection="1">
      <alignment/>
      <protection/>
    </xf>
    <xf numFmtId="164" fontId="39" fillId="2" borderId="4" xfId="0" applyNumberFormat="1" applyFont="1" applyFill="1" applyBorder="1" applyAlignment="1" applyProtection="1">
      <alignment/>
      <protection/>
    </xf>
    <xf numFmtId="164" fontId="1" fillId="2" borderId="25" xfId="0" applyNumberFormat="1" applyFont="1" applyFill="1" applyBorder="1" applyAlignment="1" applyProtection="1">
      <alignment/>
      <protection/>
    </xf>
    <xf numFmtId="166" fontId="32" fillId="2" borderId="5" xfId="0" applyNumberFormat="1" applyFont="1" applyFill="1" applyBorder="1" applyAlignment="1" applyProtection="1">
      <alignment horizontal="center" vertical="center"/>
      <protection/>
    </xf>
    <xf numFmtId="164" fontId="0" fillId="2" borderId="16" xfId="0" applyNumberFormat="1" applyFont="1" applyFill="1" applyBorder="1" applyAlignment="1" applyProtection="1">
      <alignment/>
      <protection/>
    </xf>
    <xf numFmtId="164" fontId="39" fillId="2" borderId="16" xfId="0" applyNumberFormat="1" applyFont="1" applyFill="1" applyBorder="1" applyAlignment="1" applyProtection="1">
      <alignment/>
      <protection/>
    </xf>
    <xf numFmtId="164" fontId="1" fillId="2" borderId="26" xfId="0" applyNumberFormat="1" applyFont="1" applyFill="1" applyBorder="1" applyAlignment="1" applyProtection="1">
      <alignment/>
      <protection/>
    </xf>
    <xf numFmtId="166" fontId="32" fillId="2" borderId="5" xfId="0" applyNumberFormat="1" applyFont="1" applyFill="1" applyBorder="1" applyAlignment="1" applyProtection="1">
      <alignment horizontal="center" vertical="center"/>
      <protection/>
    </xf>
    <xf numFmtId="171" fontId="1" fillId="2" borderId="2"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729FCF"/>
      <rgbColor rgb="00993366"/>
      <rgbColor rgb="00FFFFD7"/>
      <rgbColor rgb="00DEE6EF"/>
      <rgbColor rgb="00660066"/>
      <rgbColor rgb="00FFE994"/>
      <rgbColor rgb="002A6099"/>
      <rgbColor rgb="00DDDDDD"/>
      <rgbColor rgb="00000080"/>
      <rgbColor rgb="00FF00FF"/>
      <rgbColor rgb="00FFDE59"/>
      <rgbColor rgb="0000FFFF"/>
      <rgbColor rgb="00800080"/>
      <rgbColor rgb="00800000"/>
      <rgbColor rgb="00008080"/>
      <rgbColor rgb="000000FF"/>
      <rgbColor rgb="0000B0F0"/>
      <rgbColor rgb="00EEEEEE"/>
      <rgbColor rgb="00E8F2A1"/>
      <rgbColor rgb="00FFFFA6"/>
      <rgbColor rgb="00D4EA6B"/>
      <rgbColor rgb="00F7D1D5"/>
      <rgbColor rgb="00FFD7D7"/>
      <rgbColor rgb="00FCD5B5"/>
      <rgbColor rgb="003465A4"/>
      <rgbColor rgb="0033CCCC"/>
      <rgbColor rgb="0081D41A"/>
      <rgbColor rgb="00FFBF00"/>
      <rgbColor rgb="00FF8000"/>
      <rgbColor rgb="00FF6600"/>
      <rgbColor rgb="008064A2"/>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28575</xdr:rowOff>
    </xdr:from>
    <xdr:to>
      <xdr:col>1</xdr:col>
      <xdr:colOff>476250</xdr:colOff>
      <xdr:row>3</xdr:row>
      <xdr:rowOff>152400</xdr:rowOff>
    </xdr:to>
    <xdr:pic>
      <xdr:nvPicPr>
        <xdr:cNvPr id="1" name="image.png"/>
        <xdr:cNvPicPr preferRelativeResize="1">
          <a:picLocks noChangeAspect="1"/>
        </xdr:cNvPicPr>
      </xdr:nvPicPr>
      <xdr:blipFill>
        <a:blip r:embed="rId1"/>
        <a:stretch>
          <a:fillRect/>
        </a:stretch>
      </xdr:blipFill>
      <xdr:spPr>
        <a:xfrm>
          <a:off x="142875" y="28575"/>
          <a:ext cx="1038225" cy="609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28575</xdr:rowOff>
    </xdr:from>
    <xdr:to>
      <xdr:col>1</xdr:col>
      <xdr:colOff>762000</xdr:colOff>
      <xdr:row>3</xdr:row>
      <xdr:rowOff>142875</xdr:rowOff>
    </xdr:to>
    <xdr:pic>
      <xdr:nvPicPr>
        <xdr:cNvPr id="1" name="image.png"/>
        <xdr:cNvPicPr preferRelativeResize="1">
          <a:picLocks noChangeAspect="1"/>
        </xdr:cNvPicPr>
      </xdr:nvPicPr>
      <xdr:blipFill>
        <a:blip r:embed="rId1"/>
        <a:stretch>
          <a:fillRect/>
        </a:stretch>
      </xdr:blipFill>
      <xdr:spPr>
        <a:xfrm>
          <a:off x="142875" y="28575"/>
          <a:ext cx="981075" cy="600075"/>
        </a:xfrm>
        <a:prstGeom prst="rect">
          <a:avLst/>
        </a:prstGeom>
        <a:blipFill>
          <a:blip r:embed=""/>
          <a:srcRect/>
          <a:stretch>
            <a:fillRect/>
          </a:stretch>
        </a:blipFill>
        <a:ln w="9525" cmpd="sng">
          <a:noFill/>
        </a:ln>
      </xdr:spPr>
    </xdr:pic>
    <xdr:clientData/>
  </xdr:twoCellAnchor>
  <xdr:twoCellAnchor>
    <xdr:from>
      <xdr:col>0</xdr:col>
      <xdr:colOff>314325</xdr:colOff>
      <xdr:row>217</xdr:row>
      <xdr:rowOff>85725</xdr:rowOff>
    </xdr:from>
    <xdr:to>
      <xdr:col>7</xdr:col>
      <xdr:colOff>85725</xdr:colOff>
      <xdr:row>282</xdr:row>
      <xdr:rowOff>152400</xdr:rowOff>
    </xdr:to>
    <xdr:pic>
      <xdr:nvPicPr>
        <xdr:cNvPr id="2" name="Immagine 5"/>
        <xdr:cNvPicPr preferRelativeResize="1">
          <a:picLocks noChangeAspect="1"/>
        </xdr:cNvPicPr>
      </xdr:nvPicPr>
      <xdr:blipFill>
        <a:blip r:embed="rId2"/>
        <a:stretch>
          <a:fillRect/>
        </a:stretch>
      </xdr:blipFill>
      <xdr:spPr>
        <a:xfrm>
          <a:off x="314325" y="35985450"/>
          <a:ext cx="6829425" cy="10591800"/>
        </a:xfrm>
        <a:prstGeom prst="rect">
          <a:avLst/>
        </a:prstGeom>
        <a:blipFill>
          <a:blip r:embed=""/>
          <a:srcRect/>
          <a:stretch>
            <a:fillRect/>
          </a:stretch>
        </a:blipFill>
        <a:ln w="9525" cmpd="sng">
          <a:noFill/>
        </a:ln>
      </xdr:spPr>
    </xdr:pic>
    <xdr:clientData/>
  </xdr:twoCellAnchor>
  <xdr:twoCellAnchor>
    <xdr:from>
      <xdr:col>0</xdr:col>
      <xdr:colOff>0</xdr:colOff>
      <xdr:row>277</xdr:row>
      <xdr:rowOff>38100</xdr:rowOff>
    </xdr:from>
    <xdr:to>
      <xdr:col>6</xdr:col>
      <xdr:colOff>2047875</xdr:colOff>
      <xdr:row>310</xdr:row>
      <xdr:rowOff>114300</xdr:rowOff>
    </xdr:to>
    <xdr:pic>
      <xdr:nvPicPr>
        <xdr:cNvPr id="3" name="Immagine 6"/>
        <xdr:cNvPicPr preferRelativeResize="1">
          <a:picLocks noChangeAspect="1"/>
        </xdr:cNvPicPr>
      </xdr:nvPicPr>
      <xdr:blipFill>
        <a:blip r:embed="rId3"/>
        <a:stretch>
          <a:fillRect/>
        </a:stretch>
      </xdr:blipFill>
      <xdr:spPr>
        <a:xfrm>
          <a:off x="0" y="45653325"/>
          <a:ext cx="7010400" cy="5419725"/>
        </a:xfrm>
        <a:prstGeom prst="rect">
          <a:avLst/>
        </a:prstGeom>
        <a:blipFill>
          <a:blip r:embed=""/>
          <a:srcRect/>
          <a:stretch>
            <a:fillRect/>
          </a:stretch>
        </a:blipFill>
        <a:ln w="9525" cmpd="sng">
          <a:noFill/>
        </a:ln>
      </xdr:spPr>
    </xdr:pic>
    <xdr:clientData/>
  </xdr:twoCellAnchor>
  <xdr:twoCellAnchor editAs="absolute">
    <xdr:from>
      <xdr:col>0</xdr:col>
      <xdr:colOff>133350</xdr:colOff>
      <xdr:row>308</xdr:row>
      <xdr:rowOff>47625</xdr:rowOff>
    </xdr:from>
    <xdr:to>
      <xdr:col>6</xdr:col>
      <xdr:colOff>704850</xdr:colOff>
      <xdr:row>328</xdr:row>
      <xdr:rowOff>19050</xdr:rowOff>
    </xdr:to>
    <xdr:pic>
      <xdr:nvPicPr>
        <xdr:cNvPr id="4" name="Immagine 1"/>
        <xdr:cNvPicPr preferRelativeResize="1">
          <a:picLocks noChangeAspect="1"/>
        </xdr:cNvPicPr>
      </xdr:nvPicPr>
      <xdr:blipFill>
        <a:blip r:embed="rId4"/>
        <a:stretch>
          <a:fillRect/>
        </a:stretch>
      </xdr:blipFill>
      <xdr:spPr>
        <a:xfrm>
          <a:off x="133350" y="50682525"/>
          <a:ext cx="5534025" cy="3209925"/>
        </a:xfrm>
        <a:prstGeom prst="rect">
          <a:avLst/>
        </a:prstGeom>
        <a:blipFill>
          <a:blip r:embed=""/>
          <a:srcRect/>
          <a:stretch>
            <a:fillRect/>
          </a:stretch>
        </a:blipFill>
        <a:ln w="9525" cmpd="sng">
          <a:noFill/>
        </a:ln>
      </xdr:spPr>
    </xdr:pic>
    <xdr:clientData/>
  </xdr:twoCellAnchor>
  <xdr:twoCellAnchor editAs="absolute">
    <xdr:from>
      <xdr:col>0</xdr:col>
      <xdr:colOff>238125</xdr:colOff>
      <xdr:row>328</xdr:row>
      <xdr:rowOff>95250</xdr:rowOff>
    </xdr:from>
    <xdr:to>
      <xdr:col>6</xdr:col>
      <xdr:colOff>771525</xdr:colOff>
      <xdr:row>360</xdr:row>
      <xdr:rowOff>142875</xdr:rowOff>
    </xdr:to>
    <xdr:pic>
      <xdr:nvPicPr>
        <xdr:cNvPr id="5" name="Immagine 9"/>
        <xdr:cNvPicPr preferRelativeResize="1">
          <a:picLocks noChangeAspect="1"/>
        </xdr:cNvPicPr>
      </xdr:nvPicPr>
      <xdr:blipFill>
        <a:blip r:embed="rId5"/>
        <a:stretch>
          <a:fillRect/>
        </a:stretch>
      </xdr:blipFill>
      <xdr:spPr>
        <a:xfrm>
          <a:off x="238125" y="53968650"/>
          <a:ext cx="5495925" cy="5229225"/>
        </a:xfrm>
        <a:prstGeom prst="rect">
          <a:avLst/>
        </a:prstGeom>
        <a:blipFill>
          <a:blip r:embed=""/>
          <a:srcRect/>
          <a:stretch>
            <a:fillRect/>
          </a:stretch>
        </a:blipFill>
        <a:ln w="9525" cmpd="sng">
          <a:noFill/>
        </a:ln>
      </xdr:spPr>
    </xdr:pic>
    <xdr:clientData/>
  </xdr:twoCellAnchor>
  <xdr:twoCellAnchor editAs="absolute">
    <xdr:from>
      <xdr:col>0</xdr:col>
      <xdr:colOff>171450</xdr:colOff>
      <xdr:row>361</xdr:row>
      <xdr:rowOff>19050</xdr:rowOff>
    </xdr:from>
    <xdr:to>
      <xdr:col>6</xdr:col>
      <xdr:colOff>828675</xdr:colOff>
      <xdr:row>406</xdr:row>
      <xdr:rowOff>28575</xdr:rowOff>
    </xdr:to>
    <xdr:pic>
      <xdr:nvPicPr>
        <xdr:cNvPr id="6" name="Immagine 4"/>
        <xdr:cNvPicPr preferRelativeResize="1">
          <a:picLocks noChangeAspect="1"/>
        </xdr:cNvPicPr>
      </xdr:nvPicPr>
      <xdr:blipFill>
        <a:blip r:embed="rId6"/>
        <a:stretch>
          <a:fillRect/>
        </a:stretch>
      </xdr:blipFill>
      <xdr:spPr>
        <a:xfrm>
          <a:off x="171450" y="59235975"/>
          <a:ext cx="5619750" cy="7296150"/>
        </a:xfrm>
        <a:prstGeom prst="rect">
          <a:avLst/>
        </a:prstGeom>
        <a:blipFill>
          <a:blip r:embed=""/>
          <a:srcRect/>
          <a:stretch>
            <a:fillRect/>
          </a:stretch>
        </a:blipFill>
        <a:ln w="9525" cmpd="sng">
          <a:noFill/>
        </a:ln>
      </xdr:spPr>
    </xdr:pic>
    <xdr:clientData/>
  </xdr:twoCellAnchor>
  <xdr:twoCellAnchor editAs="absolute">
    <xdr:from>
      <xdr:col>0</xdr:col>
      <xdr:colOff>171450</xdr:colOff>
      <xdr:row>407</xdr:row>
      <xdr:rowOff>85725</xdr:rowOff>
    </xdr:from>
    <xdr:to>
      <xdr:col>6</xdr:col>
      <xdr:colOff>733425</xdr:colOff>
      <xdr:row>460</xdr:row>
      <xdr:rowOff>47625</xdr:rowOff>
    </xdr:to>
    <xdr:pic>
      <xdr:nvPicPr>
        <xdr:cNvPr id="7" name="Immagine 3"/>
        <xdr:cNvPicPr preferRelativeResize="1">
          <a:picLocks noChangeAspect="1"/>
        </xdr:cNvPicPr>
      </xdr:nvPicPr>
      <xdr:blipFill>
        <a:blip r:embed="rId7"/>
        <a:stretch>
          <a:fillRect/>
        </a:stretch>
      </xdr:blipFill>
      <xdr:spPr>
        <a:xfrm>
          <a:off x="171450" y="66751200"/>
          <a:ext cx="5524500" cy="8543925"/>
        </a:xfrm>
        <a:prstGeom prst="rect">
          <a:avLst/>
        </a:prstGeom>
        <a:blipFill>
          <a:blip r:embed=""/>
          <a:srcRect/>
          <a:stretch>
            <a:fillRect/>
          </a:stretch>
        </a:blipFill>
        <a:ln w="9525" cmpd="sng">
          <a:noFill/>
        </a:ln>
      </xdr:spPr>
    </xdr:pic>
    <xdr:clientData/>
  </xdr:twoCellAnchor>
  <xdr:twoCellAnchor editAs="absolute">
    <xdr:from>
      <xdr:col>0</xdr:col>
      <xdr:colOff>76200</xdr:colOff>
      <xdr:row>462</xdr:row>
      <xdr:rowOff>123825</xdr:rowOff>
    </xdr:from>
    <xdr:to>
      <xdr:col>6</xdr:col>
      <xdr:colOff>323850</xdr:colOff>
      <xdr:row>511</xdr:row>
      <xdr:rowOff>133350</xdr:rowOff>
    </xdr:to>
    <xdr:pic>
      <xdr:nvPicPr>
        <xdr:cNvPr id="8" name="Immagine 7"/>
        <xdr:cNvPicPr preferRelativeResize="1">
          <a:picLocks noChangeAspect="1"/>
        </xdr:cNvPicPr>
      </xdr:nvPicPr>
      <xdr:blipFill>
        <a:blip r:embed="rId8"/>
        <a:stretch>
          <a:fillRect/>
        </a:stretch>
      </xdr:blipFill>
      <xdr:spPr>
        <a:xfrm>
          <a:off x="76200" y="75695175"/>
          <a:ext cx="5210175" cy="7943850"/>
        </a:xfrm>
        <a:prstGeom prst="rect">
          <a:avLst/>
        </a:prstGeom>
        <a:blipFill>
          <a:blip r:embed=""/>
          <a:srcRect/>
          <a:stretch>
            <a:fillRect/>
          </a:stretch>
        </a:blipFill>
        <a:ln w="9525" cmpd="sng">
          <a:noFill/>
        </a:ln>
      </xdr:spPr>
    </xdr:pic>
    <xdr:clientData/>
  </xdr:twoCellAnchor>
  <xdr:twoCellAnchor editAs="absolute">
    <xdr:from>
      <xdr:col>0</xdr:col>
      <xdr:colOff>352425</xdr:colOff>
      <xdr:row>512</xdr:row>
      <xdr:rowOff>85725</xdr:rowOff>
    </xdr:from>
    <xdr:to>
      <xdr:col>4</xdr:col>
      <xdr:colOff>1866900</xdr:colOff>
      <xdr:row>556</xdr:row>
      <xdr:rowOff>0</xdr:rowOff>
    </xdr:to>
    <xdr:pic>
      <xdr:nvPicPr>
        <xdr:cNvPr id="9" name="Immagine 8"/>
        <xdr:cNvPicPr preferRelativeResize="1">
          <a:picLocks noChangeAspect="1"/>
        </xdr:cNvPicPr>
      </xdr:nvPicPr>
      <xdr:blipFill>
        <a:blip r:embed="rId9"/>
        <a:stretch>
          <a:fillRect/>
        </a:stretch>
      </xdr:blipFill>
      <xdr:spPr>
        <a:xfrm>
          <a:off x="352425" y="83753325"/>
          <a:ext cx="4152900" cy="7038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sisondrio%00"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sisondrio%00" TargetMode="External" /><Relationship Id="rId2" Type="http://schemas.openxmlformats.org/officeDocument/2006/relationships/hyperlink" Target="mailto:michael.giumelli@gmail.com" TargetMode="External" /><Relationship Id="rId3" Type="http://schemas.openxmlformats.org/officeDocument/2006/relationships/hyperlink" Target="mailto:roberto.lorenzoni93@gmail.com" TargetMode="External" /><Relationship Id="rId4" Type="http://schemas.openxmlformats.org/officeDocument/2006/relationships/hyperlink" Target="mailto:info@usbormiese.com" TargetMode="External" /><Relationship Id="rId5" Type="http://schemas.openxmlformats.org/officeDocument/2006/relationships/hyperlink" Target="mailto:info@csisondrio.it%00" TargetMode="External" /><Relationship Id="rId6" Type="http://schemas.openxmlformats.org/officeDocument/2006/relationships/hyperlink" Target="mailto:pierluigitenni@gmail.com" TargetMode="External" /><Relationship Id="rId7"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A124"/>
  <sheetViews>
    <sheetView showGridLines="0" tabSelected="1" zoomScale="85" zoomScaleNormal="85" workbookViewId="0" topLeftCell="A1">
      <pane ySplit="8" topLeftCell="A9" activePane="bottomLeft" state="frozen"/>
      <selection pane="topLeft" activeCell="A1" sqref="A1"/>
      <selection pane="bottomLeft" activeCell="X77" sqref="X77"/>
    </sheetView>
  </sheetViews>
  <sheetFormatPr defaultColWidth="9.140625" defaultRowHeight="12.75" customHeight="1"/>
  <cols>
    <col min="1" max="1" width="10.57421875" style="1" customWidth="1"/>
    <col min="2" max="2" width="12.421875" style="2" customWidth="1"/>
    <col min="3" max="3" width="5.421875" style="1" customWidth="1"/>
    <col min="4" max="4" width="13.421875" style="1" customWidth="1"/>
    <col min="5" max="5" width="31.421875" style="1" customWidth="1"/>
    <col min="6" max="6" width="3.421875" style="1" customWidth="1"/>
    <col min="7" max="7" width="33.421875" style="1" customWidth="1"/>
    <col min="8" max="9" width="3.57421875" style="1" customWidth="1"/>
    <col min="10" max="20" width="4.421875" style="1" customWidth="1"/>
    <col min="21" max="21" width="8.421875" style="1" customWidth="1"/>
    <col min="22" max="23" width="8.140625" style="1" customWidth="1"/>
    <col min="24" max="24" width="12.421875" style="1" customWidth="1"/>
    <col min="25" max="25" width="11.00390625" style="3" customWidth="1"/>
    <col min="26" max="255" width="8.421875" style="1" customWidth="1"/>
    <col min="256" max="16384" width="8.421875" style="4" customWidth="1"/>
  </cols>
  <sheetData>
    <row r="1" spans="1:26" ht="12.75" customHeight="1">
      <c r="A1" s="5"/>
      <c r="B1" s="6"/>
      <c r="C1" s="6" t="s">
        <v>0</v>
      </c>
      <c r="D1" s="5"/>
      <c r="E1" s="5"/>
      <c r="F1" s="5"/>
      <c r="G1" s="5"/>
      <c r="H1" s="7"/>
      <c r="I1" s="8" t="s">
        <v>1</v>
      </c>
      <c r="J1" s="5"/>
      <c r="K1" s="5"/>
      <c r="L1" s="5"/>
      <c r="M1" s="9"/>
      <c r="N1" s="8" t="s">
        <v>2</v>
      </c>
      <c r="O1" s="5"/>
      <c r="P1" s="5"/>
      <c r="Q1" s="5"/>
      <c r="R1" s="5"/>
      <c r="S1" s="5"/>
      <c r="T1" s="5"/>
      <c r="U1" s="5"/>
      <c r="V1" s="5"/>
      <c r="W1" s="5"/>
      <c r="X1" s="5"/>
      <c r="Z1" s="5"/>
    </row>
    <row r="2" spans="1:26" ht="12.75" customHeight="1">
      <c r="A2" s="5"/>
      <c r="B2" s="6"/>
      <c r="C2" s="6" t="s">
        <v>3</v>
      </c>
      <c r="D2" s="5"/>
      <c r="E2" s="5"/>
      <c r="F2" s="5"/>
      <c r="G2" s="5"/>
      <c r="H2" s="10"/>
      <c r="I2" s="5"/>
      <c r="J2" s="5"/>
      <c r="K2" s="5"/>
      <c r="L2" s="5"/>
      <c r="M2" s="5"/>
      <c r="N2" s="5"/>
      <c r="O2" s="5"/>
      <c r="P2" s="5"/>
      <c r="Q2" s="5"/>
      <c r="R2" s="5"/>
      <c r="S2" s="5"/>
      <c r="T2" s="5"/>
      <c r="U2" s="5"/>
      <c r="V2" s="5"/>
      <c r="W2" s="5"/>
      <c r="X2" s="5"/>
      <c r="Z2" s="5"/>
    </row>
    <row r="3" spans="1:26" ht="12.75" customHeight="1">
      <c r="A3" s="5"/>
      <c r="B3" s="6"/>
      <c r="C3" s="6" t="s">
        <v>4</v>
      </c>
      <c r="D3" s="5"/>
      <c r="E3" s="5"/>
      <c r="F3" s="5"/>
      <c r="G3" s="5"/>
      <c r="H3" s="11"/>
      <c r="I3" s="8" t="s">
        <v>5</v>
      </c>
      <c r="J3" s="5"/>
      <c r="K3" s="5"/>
      <c r="L3" s="5"/>
      <c r="M3" s="12"/>
      <c r="N3" s="5" t="s">
        <v>6</v>
      </c>
      <c r="O3" s="5"/>
      <c r="P3" s="5"/>
      <c r="Q3" s="5"/>
      <c r="R3" s="5"/>
      <c r="S3" s="5"/>
      <c r="T3" s="5"/>
      <c r="U3" s="5"/>
      <c r="V3" s="5"/>
      <c r="W3" s="5"/>
      <c r="X3" s="5"/>
      <c r="Z3" s="5"/>
    </row>
    <row r="4" spans="1:26" ht="12.75" customHeight="1">
      <c r="A4" s="5"/>
      <c r="B4" s="6"/>
      <c r="C4" s="13" t="s">
        <v>7</v>
      </c>
      <c r="D4" s="5"/>
      <c r="E4" s="5"/>
      <c r="F4" s="5"/>
      <c r="G4" s="5"/>
      <c r="H4" s="10"/>
      <c r="I4" s="10"/>
      <c r="J4" s="5"/>
      <c r="K4" s="5"/>
      <c r="L4" s="5"/>
      <c r="M4" s="5"/>
      <c r="N4" s="5"/>
      <c r="O4" s="5"/>
      <c r="P4" s="5"/>
      <c r="Q4" s="5"/>
      <c r="R4" s="5"/>
      <c r="S4" s="5"/>
      <c r="T4" s="5"/>
      <c r="U4" s="5"/>
      <c r="V4" s="5"/>
      <c r="W4" s="5"/>
      <c r="X4" s="5"/>
      <c r="Z4" s="5"/>
    </row>
    <row r="5" spans="1:26" ht="12.75" customHeight="1">
      <c r="A5" s="5"/>
      <c r="B5" s="14"/>
      <c r="C5" s="5"/>
      <c r="D5" s="5"/>
      <c r="E5" s="5"/>
      <c r="F5" s="5"/>
      <c r="G5" s="5"/>
      <c r="H5" s="15"/>
      <c r="I5" s="16" t="s">
        <v>8</v>
      </c>
      <c r="J5" s="5"/>
      <c r="K5" s="5"/>
      <c r="L5" s="5"/>
      <c r="M5" s="5"/>
      <c r="N5" s="5"/>
      <c r="O5" s="5"/>
      <c r="P5" s="5"/>
      <c r="Q5" s="5"/>
      <c r="R5" s="5"/>
      <c r="S5" s="5"/>
      <c r="T5" s="5"/>
      <c r="U5" s="5"/>
      <c r="V5" s="5"/>
      <c r="W5" s="5"/>
      <c r="X5" s="5"/>
      <c r="Z5" s="5"/>
    </row>
    <row r="6" spans="1:26" ht="18.75" customHeight="1">
      <c r="A6" s="5"/>
      <c r="B6" s="14"/>
      <c r="C6" s="5"/>
      <c r="D6" s="5"/>
      <c r="E6" s="5"/>
      <c r="F6" s="5"/>
      <c r="G6" s="5"/>
      <c r="H6" s="5"/>
      <c r="I6" s="5"/>
      <c r="J6" s="5"/>
      <c r="K6" s="5"/>
      <c r="L6" s="5"/>
      <c r="M6" s="5"/>
      <c r="N6" s="5"/>
      <c r="O6" s="5"/>
      <c r="P6" s="5"/>
      <c r="Q6" s="5"/>
      <c r="R6" s="5"/>
      <c r="S6" s="5"/>
      <c r="T6" s="5"/>
      <c r="U6" s="5"/>
      <c r="V6" s="5"/>
      <c r="W6" s="5"/>
      <c r="X6" s="5"/>
      <c r="Z6" s="5"/>
    </row>
    <row r="7" spans="1:26" ht="12.75" customHeight="1">
      <c r="A7" s="5"/>
      <c r="B7" s="14"/>
      <c r="C7" s="5"/>
      <c r="D7" s="5"/>
      <c r="E7" s="5"/>
      <c r="F7" s="5"/>
      <c r="G7" s="5"/>
      <c r="H7" s="17" t="s">
        <v>9</v>
      </c>
      <c r="I7" s="17"/>
      <c r="J7" s="18" t="s">
        <v>10</v>
      </c>
      <c r="K7" s="5"/>
      <c r="L7" s="5"/>
      <c r="M7" s="5"/>
      <c r="N7" s="5"/>
      <c r="O7" s="5"/>
      <c r="P7" s="5"/>
      <c r="Q7" s="5"/>
      <c r="R7" s="5"/>
      <c r="S7" s="5"/>
      <c r="T7" s="5"/>
      <c r="U7" s="5"/>
      <c r="V7" s="5"/>
      <c r="W7" s="5"/>
      <c r="X7" s="5"/>
      <c r="Z7" s="5"/>
    </row>
    <row r="8" spans="1:26" ht="12.75" customHeight="1">
      <c r="A8" s="19" t="s">
        <v>11</v>
      </c>
      <c r="B8" s="19" t="s">
        <v>12</v>
      </c>
      <c r="C8" s="19" t="s">
        <v>13</v>
      </c>
      <c r="D8" s="19" t="s">
        <v>14</v>
      </c>
      <c r="E8" s="19" t="s">
        <v>15</v>
      </c>
      <c r="F8" s="5"/>
      <c r="G8" s="8" t="s">
        <v>16</v>
      </c>
      <c r="H8" s="20" t="s">
        <v>17</v>
      </c>
      <c r="I8" s="20" t="s">
        <v>17</v>
      </c>
      <c r="J8" s="21" t="s">
        <v>18</v>
      </c>
      <c r="K8" s="21"/>
      <c r="L8" s="22" t="s">
        <v>19</v>
      </c>
      <c r="M8" s="22"/>
      <c r="N8" s="21" t="s">
        <v>20</v>
      </c>
      <c r="O8" s="21"/>
      <c r="P8" s="22" t="s">
        <v>21</v>
      </c>
      <c r="Q8" s="22"/>
      <c r="R8" s="21" t="s">
        <v>22</v>
      </c>
      <c r="S8" s="21"/>
      <c r="T8" s="23" t="s">
        <v>23</v>
      </c>
      <c r="U8" s="5"/>
      <c r="V8" s="5"/>
      <c r="W8" s="5"/>
      <c r="X8" s="19" t="s">
        <v>24</v>
      </c>
      <c r="Y8" s="3" t="s">
        <v>25</v>
      </c>
      <c r="Z8" s="19"/>
    </row>
    <row r="9" spans="1:26" ht="20.25" customHeight="1">
      <c r="A9" s="24" t="s">
        <v>26</v>
      </c>
      <c r="B9" s="25"/>
      <c r="C9" s="25"/>
      <c r="D9" s="25"/>
      <c r="E9" s="25"/>
      <c r="F9" s="25"/>
      <c r="G9" s="25"/>
      <c r="H9" s="25"/>
      <c r="I9" s="25"/>
      <c r="J9" s="25"/>
      <c r="K9" s="25"/>
      <c r="L9" s="25"/>
      <c r="M9" s="25"/>
      <c r="N9" s="25"/>
      <c r="O9" s="25"/>
      <c r="P9" s="25"/>
      <c r="Q9" s="25"/>
      <c r="R9" s="25"/>
      <c r="S9" s="25"/>
      <c r="T9" s="25"/>
      <c r="U9" s="25"/>
      <c r="V9" s="25"/>
      <c r="W9" s="25"/>
      <c r="X9" s="25"/>
      <c r="Y9" s="25"/>
      <c r="Z9" s="25"/>
    </row>
    <row r="10" spans="1:26" ht="17.25" customHeight="1">
      <c r="A10" s="19"/>
      <c r="B10" s="26"/>
      <c r="C10" s="19"/>
      <c r="D10" s="19"/>
      <c r="E10" s="8"/>
      <c r="F10" s="5"/>
      <c r="G10" s="8"/>
      <c r="H10" s="27"/>
      <c r="I10" s="27"/>
      <c r="J10" s="27"/>
      <c r="K10" s="27"/>
      <c r="L10" s="27"/>
      <c r="M10" s="27"/>
      <c r="N10" s="27"/>
      <c r="O10" s="27"/>
      <c r="P10" s="27"/>
      <c r="Q10" s="27"/>
      <c r="R10" s="27"/>
      <c r="S10" s="27"/>
      <c r="T10" s="5"/>
      <c r="U10" s="5"/>
      <c r="V10" s="5"/>
      <c r="W10" s="5"/>
      <c r="X10" s="28"/>
      <c r="Z10" s="19"/>
    </row>
    <row r="11" spans="1:26" ht="17.25" customHeight="1">
      <c r="A11" s="29" t="s">
        <v>27</v>
      </c>
      <c r="B11" s="25"/>
      <c r="C11" s="30"/>
      <c r="D11" s="30"/>
      <c r="E11" s="8"/>
      <c r="F11" s="5"/>
      <c r="G11" s="5"/>
      <c r="H11" s="27"/>
      <c r="I11" s="27"/>
      <c r="J11" s="27"/>
      <c r="K11" s="27"/>
      <c r="L11" s="27"/>
      <c r="M11" s="27"/>
      <c r="N11" s="27"/>
      <c r="O11" s="27"/>
      <c r="P11" s="27"/>
      <c r="Q11" s="27"/>
      <c r="R11" s="27"/>
      <c r="S11" s="27"/>
      <c r="T11" s="5"/>
      <c r="U11" s="5"/>
      <c r="V11" s="5"/>
      <c r="W11" s="5"/>
      <c r="X11" s="31"/>
      <c r="Z11" s="32"/>
    </row>
    <row r="12" spans="1:26" ht="17.25" customHeight="1">
      <c r="A12" s="33">
        <v>1</v>
      </c>
      <c r="B12" s="34">
        <v>45262</v>
      </c>
      <c r="C12" s="35">
        <v>0.7916666666666666</v>
      </c>
      <c r="D12" s="6" t="s">
        <v>28</v>
      </c>
      <c r="E12" s="36" t="s">
        <v>29</v>
      </c>
      <c r="F12" s="8" t="s">
        <v>30</v>
      </c>
      <c r="G12" s="8" t="s">
        <v>31</v>
      </c>
      <c r="H12" s="37"/>
      <c r="I12" s="37"/>
      <c r="J12" s="38"/>
      <c r="K12" s="38"/>
      <c r="L12" s="39"/>
      <c r="M12" s="39"/>
      <c r="N12" s="38"/>
      <c r="O12" s="38"/>
      <c r="P12" s="39"/>
      <c r="Q12" s="39"/>
      <c r="R12" s="38"/>
      <c r="S12" s="38"/>
      <c r="T12" s="40"/>
      <c r="U12" s="41">
        <f aca="true" t="shared" si="0" ref="U12:U14">J12+L12+N12+P12+R12</f>
        <v>0</v>
      </c>
      <c r="V12" s="41">
        <f aca="true" t="shared" si="1" ref="V12:V14">K12+M12+O12+Q12+S12</f>
        <v>0</v>
      </c>
      <c r="W12" s="5"/>
      <c r="X12" s="42"/>
      <c r="Z12" s="33" t="s">
        <v>32</v>
      </c>
    </row>
    <row r="13" spans="1:26" ht="17.25" customHeight="1">
      <c r="A13" s="33">
        <f aca="true" t="shared" si="2" ref="A13:A14">A12+1</f>
        <v>2</v>
      </c>
      <c r="B13" s="34">
        <v>45265</v>
      </c>
      <c r="C13" s="35">
        <v>0.875</v>
      </c>
      <c r="D13" s="6" t="s">
        <v>33</v>
      </c>
      <c r="E13" s="8" t="s">
        <v>34</v>
      </c>
      <c r="F13" s="8" t="s">
        <v>30</v>
      </c>
      <c r="G13" s="8" t="s">
        <v>35</v>
      </c>
      <c r="H13" s="37"/>
      <c r="I13" s="37"/>
      <c r="J13" s="38"/>
      <c r="K13" s="38"/>
      <c r="L13" s="39"/>
      <c r="M13" s="39"/>
      <c r="N13" s="38"/>
      <c r="O13" s="38"/>
      <c r="P13" s="39"/>
      <c r="Q13" s="39"/>
      <c r="R13" s="38"/>
      <c r="S13" s="38"/>
      <c r="T13" s="40"/>
      <c r="U13" s="41">
        <f t="shared" si="0"/>
        <v>0</v>
      </c>
      <c r="V13" s="41">
        <f t="shared" si="1"/>
        <v>0</v>
      </c>
      <c r="W13" s="5"/>
      <c r="X13" s="42"/>
      <c r="Z13" s="33" t="s">
        <v>36</v>
      </c>
    </row>
    <row r="14" spans="1:26" ht="17.25" customHeight="1">
      <c r="A14" s="33">
        <f t="shared" si="2"/>
        <v>3</v>
      </c>
      <c r="B14" s="34">
        <v>45256</v>
      </c>
      <c r="C14" s="35">
        <v>0.8541666666666666</v>
      </c>
      <c r="D14" s="6" t="s">
        <v>37</v>
      </c>
      <c r="E14" s="8" t="s">
        <v>38</v>
      </c>
      <c r="F14" s="8" t="s">
        <v>30</v>
      </c>
      <c r="G14" s="8" t="s">
        <v>39</v>
      </c>
      <c r="H14" s="37"/>
      <c r="I14" s="37"/>
      <c r="J14" s="38"/>
      <c r="K14" s="38"/>
      <c r="L14" s="39"/>
      <c r="M14" s="39"/>
      <c r="N14" s="38"/>
      <c r="O14" s="38"/>
      <c r="P14" s="39"/>
      <c r="Q14" s="39"/>
      <c r="R14" s="38"/>
      <c r="S14" s="38"/>
      <c r="T14" s="40"/>
      <c r="U14" s="41">
        <f t="shared" si="0"/>
        <v>0</v>
      </c>
      <c r="V14" s="41">
        <f t="shared" si="1"/>
        <v>0</v>
      </c>
      <c r="W14" s="5"/>
      <c r="X14" s="42"/>
      <c r="Z14" s="33" t="s">
        <v>40</v>
      </c>
    </row>
    <row r="15" spans="1:26" ht="17.25" customHeight="1">
      <c r="A15" s="33"/>
      <c r="B15" s="34"/>
      <c r="C15" s="35"/>
      <c r="D15" s="6"/>
      <c r="E15" s="6" t="s">
        <v>41</v>
      </c>
      <c r="F15" s="8"/>
      <c r="G15" s="36" t="s">
        <v>42</v>
      </c>
      <c r="H15" s="27"/>
      <c r="I15" s="27"/>
      <c r="J15" s="27"/>
      <c r="K15" s="27"/>
      <c r="L15" s="27"/>
      <c r="M15" s="27"/>
      <c r="N15" s="27"/>
      <c r="O15" s="27"/>
      <c r="P15" s="27"/>
      <c r="Q15" s="27"/>
      <c r="R15" s="27"/>
      <c r="S15" s="27"/>
      <c r="T15" s="5"/>
      <c r="U15" s="43"/>
      <c r="V15" s="43"/>
      <c r="W15" s="5"/>
      <c r="X15" s="42"/>
      <c r="Z15" s="33"/>
    </row>
    <row r="16" spans="1:26" ht="17.25" customHeight="1">
      <c r="A16" s="29" t="s">
        <v>43</v>
      </c>
      <c r="B16" s="25"/>
      <c r="C16" s="35"/>
      <c r="D16" s="44"/>
      <c r="E16" s="5"/>
      <c r="F16" s="8"/>
      <c r="G16" s="44"/>
      <c r="H16" s="27"/>
      <c r="I16" s="27"/>
      <c r="J16" s="27"/>
      <c r="K16" s="27"/>
      <c r="L16" s="27"/>
      <c r="M16" s="27"/>
      <c r="N16" s="27"/>
      <c r="O16" s="27"/>
      <c r="P16" s="27"/>
      <c r="Q16" s="27"/>
      <c r="R16" s="27"/>
      <c r="S16" s="27"/>
      <c r="T16" s="5"/>
      <c r="U16" s="5"/>
      <c r="V16" s="5"/>
      <c r="W16" s="5"/>
      <c r="X16" s="28"/>
      <c r="Z16" s="32"/>
    </row>
    <row r="17" spans="1:26" ht="17.25" customHeight="1">
      <c r="A17" s="33">
        <f>A14+1</f>
        <v>4</v>
      </c>
      <c r="B17" s="34">
        <v>45270</v>
      </c>
      <c r="C17" s="35">
        <v>0.8333333333333334</v>
      </c>
      <c r="D17" s="6" t="s">
        <v>44</v>
      </c>
      <c r="E17" s="8" t="s">
        <v>31</v>
      </c>
      <c r="F17" s="8" t="s">
        <v>30</v>
      </c>
      <c r="G17" s="8" t="s">
        <v>38</v>
      </c>
      <c r="H17" s="37"/>
      <c r="I17" s="37"/>
      <c r="J17" s="38"/>
      <c r="K17" s="38"/>
      <c r="L17" s="39"/>
      <c r="M17" s="39"/>
      <c r="N17" s="38"/>
      <c r="O17" s="38"/>
      <c r="P17" s="39"/>
      <c r="Q17" s="39"/>
      <c r="R17" s="38"/>
      <c r="S17" s="38"/>
      <c r="T17" s="45"/>
      <c r="U17" s="41">
        <f aca="true" t="shared" si="3" ref="U17:U19">J17+L17+N17+P17+R17</f>
        <v>0</v>
      </c>
      <c r="V17" s="41">
        <f aca="true" t="shared" si="4" ref="V17:V19">K17+M17+O17+Q17+S17</f>
        <v>0</v>
      </c>
      <c r="W17" s="5"/>
      <c r="X17" s="42"/>
      <c r="Z17" s="33" t="s">
        <v>40</v>
      </c>
    </row>
    <row r="18" spans="1:26" ht="17.25" customHeight="1">
      <c r="A18" s="33">
        <f aca="true" t="shared" si="5" ref="A18:A19">A17+1</f>
        <v>5</v>
      </c>
      <c r="B18" s="34">
        <v>45277</v>
      </c>
      <c r="C18" s="35">
        <v>0.8541666666666666</v>
      </c>
      <c r="D18" s="6" t="s">
        <v>45</v>
      </c>
      <c r="E18" s="36" t="s">
        <v>42</v>
      </c>
      <c r="F18" s="8" t="s">
        <v>30</v>
      </c>
      <c r="G18" s="36" t="s">
        <v>29</v>
      </c>
      <c r="H18" s="37"/>
      <c r="I18" s="37"/>
      <c r="J18" s="38"/>
      <c r="K18" s="38"/>
      <c r="L18" s="39"/>
      <c r="M18" s="39"/>
      <c r="N18" s="38"/>
      <c r="O18" s="38"/>
      <c r="P18" s="39"/>
      <c r="Q18" s="39"/>
      <c r="R18" s="38"/>
      <c r="S18" s="38"/>
      <c r="T18" s="45"/>
      <c r="U18" s="41">
        <f t="shared" si="3"/>
        <v>0</v>
      </c>
      <c r="V18" s="41">
        <f t="shared" si="4"/>
        <v>0</v>
      </c>
      <c r="W18" s="5"/>
      <c r="X18" s="34"/>
      <c r="Z18" s="33" t="s">
        <v>40</v>
      </c>
    </row>
    <row r="19" spans="1:26" ht="17.25" customHeight="1">
      <c r="A19" s="33">
        <f t="shared" si="5"/>
        <v>6</v>
      </c>
      <c r="B19" s="34">
        <v>45269</v>
      </c>
      <c r="C19" s="35">
        <v>0.8125</v>
      </c>
      <c r="D19" s="6" t="s">
        <v>46</v>
      </c>
      <c r="E19" s="8" t="s">
        <v>39</v>
      </c>
      <c r="F19" s="8" t="s">
        <v>30</v>
      </c>
      <c r="G19" s="8" t="s">
        <v>34</v>
      </c>
      <c r="H19" s="37"/>
      <c r="I19" s="37"/>
      <c r="J19" s="38"/>
      <c r="K19" s="38"/>
      <c r="L19" s="39"/>
      <c r="M19" s="39"/>
      <c r="N19" s="38"/>
      <c r="O19" s="38"/>
      <c r="P19" s="39"/>
      <c r="Q19" s="39"/>
      <c r="R19" s="38"/>
      <c r="S19" s="38"/>
      <c r="T19" s="45"/>
      <c r="U19" s="41">
        <f t="shared" si="3"/>
        <v>0</v>
      </c>
      <c r="V19" s="41">
        <f t="shared" si="4"/>
        <v>0</v>
      </c>
      <c r="W19" s="5"/>
      <c r="X19" s="42"/>
      <c r="Z19" s="33" t="s">
        <v>32</v>
      </c>
    </row>
    <row r="20" spans="1:26" ht="17.25" customHeight="1">
      <c r="A20" s="33"/>
      <c r="B20" s="34"/>
      <c r="C20" s="46"/>
      <c r="D20" s="47"/>
      <c r="E20" s="6" t="s">
        <v>41</v>
      </c>
      <c r="F20" s="48"/>
      <c r="G20" s="8" t="s">
        <v>35</v>
      </c>
      <c r="H20" s="27"/>
      <c r="I20" s="27"/>
      <c r="J20" s="27"/>
      <c r="K20" s="27"/>
      <c r="L20" s="27"/>
      <c r="M20" s="27"/>
      <c r="N20" s="27"/>
      <c r="O20" s="27"/>
      <c r="P20" s="27"/>
      <c r="Q20" s="27"/>
      <c r="R20" s="27"/>
      <c r="S20" s="27"/>
      <c r="T20" s="5"/>
      <c r="U20" s="43"/>
      <c r="V20" s="43"/>
      <c r="W20" s="49"/>
      <c r="X20" s="50"/>
      <c r="Z20" s="33"/>
    </row>
    <row r="21" spans="1:26" ht="17.25" customHeight="1">
      <c r="A21" s="29" t="s">
        <v>47</v>
      </c>
      <c r="B21" s="25"/>
      <c r="C21" s="35"/>
      <c r="D21" s="44"/>
      <c r="E21" s="8"/>
      <c r="F21" s="8"/>
      <c r="G21" s="8"/>
      <c r="H21" s="27"/>
      <c r="I21" s="27"/>
      <c r="J21" s="27"/>
      <c r="K21" s="27"/>
      <c r="L21" s="27"/>
      <c r="M21" s="27"/>
      <c r="N21" s="27"/>
      <c r="O21" s="27"/>
      <c r="P21" s="27"/>
      <c r="Q21" s="27"/>
      <c r="R21" s="27"/>
      <c r="S21" s="27"/>
      <c r="T21" s="5"/>
      <c r="U21" s="5"/>
      <c r="V21" s="5"/>
      <c r="W21" s="5"/>
      <c r="X21" s="28"/>
      <c r="Z21" s="32"/>
    </row>
    <row r="22" spans="1:26" ht="17.25" customHeight="1">
      <c r="A22" s="33">
        <f>A19+1</f>
        <v>7</v>
      </c>
      <c r="B22" s="51">
        <v>45305</v>
      </c>
      <c r="C22" s="35">
        <v>0.7083333333333334</v>
      </c>
      <c r="D22" s="6" t="s">
        <v>44</v>
      </c>
      <c r="E22" s="8" t="s">
        <v>35</v>
      </c>
      <c r="F22" s="8" t="s">
        <v>30</v>
      </c>
      <c r="G22" s="8" t="s">
        <v>39</v>
      </c>
      <c r="H22" s="37"/>
      <c r="I22" s="37"/>
      <c r="J22" s="38"/>
      <c r="K22" s="38"/>
      <c r="L22" s="39"/>
      <c r="M22" s="39"/>
      <c r="N22" s="38"/>
      <c r="O22" s="38"/>
      <c r="P22" s="39"/>
      <c r="Q22" s="39"/>
      <c r="R22" s="38"/>
      <c r="S22" s="38"/>
      <c r="T22" s="45"/>
      <c r="U22" s="41">
        <f aca="true" t="shared" si="6" ref="U22:U24">J22+L22+N22+P22+R22</f>
        <v>0</v>
      </c>
      <c r="V22" s="41">
        <f aca="true" t="shared" si="7" ref="V22:V24">K22+M22+O22+Q22+S22</f>
        <v>0</v>
      </c>
      <c r="W22" s="5"/>
      <c r="X22" s="42"/>
      <c r="Z22" s="33" t="s">
        <v>40</v>
      </c>
    </row>
    <row r="23" spans="1:26" ht="17.25" customHeight="1">
      <c r="A23" s="33">
        <f aca="true" t="shared" si="8" ref="A23:A24">A22+1</f>
        <v>8</v>
      </c>
      <c r="B23" s="34">
        <v>45304</v>
      </c>
      <c r="C23" s="35">
        <v>0.7916666666666666</v>
      </c>
      <c r="D23" s="6" t="s">
        <v>28</v>
      </c>
      <c r="E23" s="36" t="s">
        <v>29</v>
      </c>
      <c r="F23" s="8" t="s">
        <v>30</v>
      </c>
      <c r="G23" s="8" t="s">
        <v>34</v>
      </c>
      <c r="H23" s="37"/>
      <c r="I23" s="37"/>
      <c r="J23" s="38"/>
      <c r="K23" s="38"/>
      <c r="L23" s="39"/>
      <c r="M23" s="39"/>
      <c r="N23" s="38"/>
      <c r="O23" s="38"/>
      <c r="P23" s="39"/>
      <c r="Q23" s="39"/>
      <c r="R23" s="38"/>
      <c r="S23" s="38"/>
      <c r="T23" s="45"/>
      <c r="U23" s="41">
        <f t="shared" si="6"/>
        <v>0</v>
      </c>
      <c r="V23" s="41">
        <f t="shared" si="7"/>
        <v>0</v>
      </c>
      <c r="W23" s="5"/>
      <c r="X23" s="42"/>
      <c r="Z23" s="33" t="s">
        <v>32</v>
      </c>
    </row>
    <row r="24" spans="1:26" ht="17.25" customHeight="1">
      <c r="A24" s="33">
        <f t="shared" si="8"/>
        <v>9</v>
      </c>
      <c r="B24" s="51">
        <v>45305</v>
      </c>
      <c r="C24" s="35">
        <v>0.8541666666666666</v>
      </c>
      <c r="D24" s="6" t="s">
        <v>37</v>
      </c>
      <c r="E24" s="8" t="s">
        <v>38</v>
      </c>
      <c r="F24" s="52" t="s">
        <v>30</v>
      </c>
      <c r="G24" s="36" t="s">
        <v>42</v>
      </c>
      <c r="H24" s="37"/>
      <c r="I24" s="37"/>
      <c r="J24" s="38"/>
      <c r="K24" s="38"/>
      <c r="L24" s="39"/>
      <c r="M24" s="39"/>
      <c r="N24" s="38"/>
      <c r="O24" s="38"/>
      <c r="P24" s="39"/>
      <c r="Q24" s="39"/>
      <c r="R24" s="38"/>
      <c r="S24" s="38"/>
      <c r="T24" s="45"/>
      <c r="U24" s="41">
        <f t="shared" si="6"/>
        <v>0</v>
      </c>
      <c r="V24" s="41">
        <f t="shared" si="7"/>
        <v>0</v>
      </c>
      <c r="W24" s="5"/>
      <c r="X24" s="42"/>
      <c r="Z24" s="33" t="s">
        <v>40</v>
      </c>
    </row>
    <row r="25" spans="1:26" ht="17.25" customHeight="1">
      <c r="A25" s="33"/>
      <c r="B25" s="34"/>
      <c r="C25" s="46"/>
      <c r="D25" s="47"/>
      <c r="E25" s="6" t="s">
        <v>41</v>
      </c>
      <c r="F25" s="48"/>
      <c r="G25" s="8" t="s">
        <v>31</v>
      </c>
      <c r="H25" s="27"/>
      <c r="I25" s="27"/>
      <c r="J25" s="27"/>
      <c r="K25" s="27"/>
      <c r="L25" s="27"/>
      <c r="M25" s="27"/>
      <c r="N25" s="27"/>
      <c r="O25" s="27"/>
      <c r="P25" s="27"/>
      <c r="Q25" s="27"/>
      <c r="R25" s="27"/>
      <c r="S25" s="27"/>
      <c r="T25" s="5"/>
      <c r="U25" s="43"/>
      <c r="V25" s="43"/>
      <c r="W25" s="5"/>
      <c r="X25" s="42"/>
      <c r="Z25" s="33"/>
    </row>
    <row r="26" spans="1:26" ht="17.25" customHeight="1">
      <c r="A26" s="29" t="s">
        <v>48</v>
      </c>
      <c r="B26" s="53"/>
      <c r="C26" s="35"/>
      <c r="D26" s="44"/>
      <c r="E26" s="8"/>
      <c r="F26" s="48"/>
      <c r="G26" s="36"/>
      <c r="H26" s="27"/>
      <c r="I26" s="27"/>
      <c r="J26" s="27"/>
      <c r="K26" s="27"/>
      <c r="L26" s="27"/>
      <c r="M26" s="27"/>
      <c r="N26" s="27"/>
      <c r="O26" s="27"/>
      <c r="P26" s="27"/>
      <c r="Q26" s="27"/>
      <c r="R26" s="27"/>
      <c r="S26" s="27"/>
      <c r="T26" s="5"/>
      <c r="U26" s="5"/>
      <c r="V26" s="5"/>
      <c r="W26" s="5"/>
      <c r="X26" s="28"/>
      <c r="Z26" s="32"/>
    </row>
    <row r="27" spans="1:26" ht="17.25" customHeight="1">
      <c r="A27" s="33">
        <f>A24+1</f>
        <v>10</v>
      </c>
      <c r="B27" s="34">
        <v>45307</v>
      </c>
      <c r="C27" s="35">
        <v>0.875</v>
      </c>
      <c r="D27" s="6" t="s">
        <v>33</v>
      </c>
      <c r="E27" s="8" t="s">
        <v>34</v>
      </c>
      <c r="F27" s="48" t="s">
        <v>30</v>
      </c>
      <c r="G27" s="8" t="s">
        <v>31</v>
      </c>
      <c r="H27" s="37"/>
      <c r="I27" s="37"/>
      <c r="J27" s="38"/>
      <c r="K27" s="38"/>
      <c r="L27" s="39"/>
      <c r="M27" s="39"/>
      <c r="N27" s="38"/>
      <c r="O27" s="38"/>
      <c r="P27" s="39"/>
      <c r="Q27" s="39"/>
      <c r="R27" s="38"/>
      <c r="S27" s="38"/>
      <c r="T27" s="45"/>
      <c r="U27" s="41">
        <f aca="true" t="shared" si="9" ref="U27:U29">J27+L27+N27+P27+R27</f>
        <v>0</v>
      </c>
      <c r="V27" s="41">
        <f aca="true" t="shared" si="10" ref="V27:V29">K27+M27+O27+Q27+S27</f>
        <v>0</v>
      </c>
      <c r="W27" s="5"/>
      <c r="X27" s="42"/>
      <c r="Z27" s="33" t="s">
        <v>36</v>
      </c>
    </row>
    <row r="28" spans="1:26" ht="17.25" customHeight="1">
      <c r="A28" s="33">
        <f aca="true" t="shared" si="11" ref="A28:A29">A27+1</f>
        <v>11</v>
      </c>
      <c r="B28" s="34">
        <v>45312</v>
      </c>
      <c r="C28" s="35">
        <v>0.8541666666666666</v>
      </c>
      <c r="D28" s="6" t="s">
        <v>45</v>
      </c>
      <c r="E28" s="36" t="s">
        <v>42</v>
      </c>
      <c r="F28" s="48" t="s">
        <v>30</v>
      </c>
      <c r="G28" s="8" t="s">
        <v>35</v>
      </c>
      <c r="H28" s="37"/>
      <c r="I28" s="37"/>
      <c r="J28" s="38"/>
      <c r="K28" s="38"/>
      <c r="L28" s="39"/>
      <c r="M28" s="39"/>
      <c r="N28" s="38"/>
      <c r="O28" s="38"/>
      <c r="P28" s="39"/>
      <c r="Q28" s="39"/>
      <c r="R28" s="38"/>
      <c r="S28" s="38"/>
      <c r="T28" s="45"/>
      <c r="U28" s="41">
        <f t="shared" si="9"/>
        <v>0</v>
      </c>
      <c r="V28" s="41">
        <f t="shared" si="10"/>
        <v>0</v>
      </c>
      <c r="W28" s="5"/>
      <c r="X28" s="42"/>
      <c r="Z28" s="33" t="s">
        <v>40</v>
      </c>
    </row>
    <row r="29" spans="1:26" ht="17.25" customHeight="1">
      <c r="A29" s="33">
        <f t="shared" si="11"/>
        <v>12</v>
      </c>
      <c r="B29" s="34">
        <v>45311</v>
      </c>
      <c r="C29" s="35">
        <v>0.8125</v>
      </c>
      <c r="D29" s="6" t="s">
        <v>46</v>
      </c>
      <c r="E29" s="8" t="s">
        <v>39</v>
      </c>
      <c r="F29" s="48" t="s">
        <v>30</v>
      </c>
      <c r="G29" s="36" t="s">
        <v>29</v>
      </c>
      <c r="H29" s="37"/>
      <c r="I29" s="37"/>
      <c r="J29" s="38"/>
      <c r="K29" s="38"/>
      <c r="L29" s="39"/>
      <c r="M29" s="39"/>
      <c r="N29" s="38"/>
      <c r="O29" s="38"/>
      <c r="P29" s="39"/>
      <c r="Q29" s="39"/>
      <c r="R29" s="38"/>
      <c r="S29" s="38"/>
      <c r="T29" s="45"/>
      <c r="U29" s="41">
        <f t="shared" si="9"/>
        <v>0</v>
      </c>
      <c r="V29" s="41">
        <f t="shared" si="10"/>
        <v>0</v>
      </c>
      <c r="W29" s="5"/>
      <c r="X29" s="42"/>
      <c r="Z29" s="33" t="s">
        <v>32</v>
      </c>
    </row>
    <row r="30" spans="1:26" ht="17.25" customHeight="1">
      <c r="A30" s="33"/>
      <c r="B30" s="34"/>
      <c r="C30" s="46"/>
      <c r="D30" s="47"/>
      <c r="E30" s="6" t="s">
        <v>41</v>
      </c>
      <c r="F30" s="48"/>
      <c r="G30" s="8" t="s">
        <v>38</v>
      </c>
      <c r="H30" s="27"/>
      <c r="I30" s="27"/>
      <c r="J30" s="27"/>
      <c r="K30" s="27"/>
      <c r="L30" s="27"/>
      <c r="M30" s="27"/>
      <c r="N30" s="27"/>
      <c r="O30" s="27"/>
      <c r="P30" s="27"/>
      <c r="Q30" s="27"/>
      <c r="R30" s="27"/>
      <c r="S30" s="27"/>
      <c r="T30" s="5"/>
      <c r="U30" s="43"/>
      <c r="V30" s="43"/>
      <c r="W30" s="5"/>
      <c r="X30" s="42"/>
      <c r="Z30" s="33"/>
    </row>
    <row r="31" spans="1:26" ht="17.25" customHeight="1">
      <c r="A31" s="29" t="s">
        <v>49</v>
      </c>
      <c r="B31" s="53"/>
      <c r="C31" s="19"/>
      <c r="D31" s="19"/>
      <c r="E31" s="19"/>
      <c r="F31" s="5"/>
      <c r="G31" s="19"/>
      <c r="H31" s="27"/>
      <c r="I31" s="27"/>
      <c r="J31" s="27"/>
      <c r="K31" s="27"/>
      <c r="L31" s="27"/>
      <c r="M31" s="27"/>
      <c r="N31" s="27"/>
      <c r="O31" s="27"/>
      <c r="P31" s="27"/>
      <c r="Q31" s="27"/>
      <c r="R31" s="27"/>
      <c r="S31" s="27"/>
      <c r="T31" s="5"/>
      <c r="U31" s="5"/>
      <c r="V31" s="5"/>
      <c r="W31" s="5"/>
      <c r="X31" s="28"/>
      <c r="Z31" s="32"/>
    </row>
    <row r="32" spans="1:26" ht="17.25" customHeight="1">
      <c r="A32" s="33">
        <f>A29+1</f>
        <v>13</v>
      </c>
      <c r="B32" s="34">
        <v>45319</v>
      </c>
      <c r="C32" s="35">
        <v>0.8333333333333334</v>
      </c>
      <c r="D32" s="6" t="s">
        <v>44</v>
      </c>
      <c r="E32" s="8" t="s">
        <v>31</v>
      </c>
      <c r="F32" s="8" t="s">
        <v>30</v>
      </c>
      <c r="G32" s="8" t="s">
        <v>39</v>
      </c>
      <c r="H32" s="37"/>
      <c r="I32" s="37"/>
      <c r="J32" s="38"/>
      <c r="K32" s="38"/>
      <c r="L32" s="39"/>
      <c r="M32" s="39"/>
      <c r="N32" s="38"/>
      <c r="O32" s="38"/>
      <c r="P32" s="39"/>
      <c r="Q32" s="39"/>
      <c r="R32" s="38"/>
      <c r="S32" s="38"/>
      <c r="T32" s="45"/>
      <c r="U32" s="41">
        <f aca="true" t="shared" si="12" ref="U32:U34">J32+L32+N32+P32+R32</f>
        <v>0</v>
      </c>
      <c r="V32" s="41">
        <f aca="true" t="shared" si="13" ref="V32:V34">K32+M32+O32+Q32+S32</f>
        <v>0</v>
      </c>
      <c r="W32" s="5"/>
      <c r="X32" s="42"/>
      <c r="Z32" s="33" t="s">
        <v>40</v>
      </c>
    </row>
    <row r="33" spans="1:26" ht="17.25" customHeight="1">
      <c r="A33" s="33">
        <f aca="true" t="shared" si="14" ref="A33:A34">A32+1</f>
        <v>14</v>
      </c>
      <c r="B33" s="34">
        <v>45319</v>
      </c>
      <c r="C33" s="35">
        <v>0.7083333333333334</v>
      </c>
      <c r="D33" s="6" t="s">
        <v>44</v>
      </c>
      <c r="E33" s="8" t="s">
        <v>35</v>
      </c>
      <c r="F33" s="8" t="s">
        <v>30</v>
      </c>
      <c r="G33" s="8" t="s">
        <v>38</v>
      </c>
      <c r="H33" s="37"/>
      <c r="I33" s="37"/>
      <c r="J33" s="38"/>
      <c r="K33" s="38"/>
      <c r="L33" s="39"/>
      <c r="M33" s="39"/>
      <c r="N33" s="38"/>
      <c r="O33" s="38"/>
      <c r="P33" s="39"/>
      <c r="Q33" s="39"/>
      <c r="R33" s="38"/>
      <c r="S33" s="38"/>
      <c r="T33" s="45"/>
      <c r="U33" s="41">
        <f t="shared" si="12"/>
        <v>0</v>
      </c>
      <c r="V33" s="41">
        <f t="shared" si="13"/>
        <v>0</v>
      </c>
      <c r="W33" s="5"/>
      <c r="X33" s="42"/>
      <c r="Z33" s="33" t="s">
        <v>40</v>
      </c>
    </row>
    <row r="34" spans="1:26" ht="17.25" customHeight="1">
      <c r="A34" s="33">
        <f t="shared" si="14"/>
        <v>15</v>
      </c>
      <c r="B34" s="34">
        <v>45314</v>
      </c>
      <c r="C34" s="35">
        <v>0.875</v>
      </c>
      <c r="D34" s="6" t="s">
        <v>33</v>
      </c>
      <c r="E34" s="8" t="s">
        <v>34</v>
      </c>
      <c r="F34" s="48" t="s">
        <v>30</v>
      </c>
      <c r="G34" s="36" t="s">
        <v>42</v>
      </c>
      <c r="H34" s="37"/>
      <c r="I34" s="37"/>
      <c r="J34" s="38"/>
      <c r="K34" s="38"/>
      <c r="L34" s="39"/>
      <c r="M34" s="39"/>
      <c r="N34" s="38"/>
      <c r="O34" s="38"/>
      <c r="P34" s="39"/>
      <c r="Q34" s="39"/>
      <c r="R34" s="38"/>
      <c r="S34" s="38"/>
      <c r="T34" s="45"/>
      <c r="U34" s="41">
        <f t="shared" si="12"/>
        <v>0</v>
      </c>
      <c r="V34" s="41">
        <f t="shared" si="13"/>
        <v>0</v>
      </c>
      <c r="W34" s="5"/>
      <c r="X34" s="42"/>
      <c r="Z34" s="33" t="s">
        <v>36</v>
      </c>
    </row>
    <row r="35" spans="1:26" ht="17.25" customHeight="1">
      <c r="A35" s="33"/>
      <c r="B35" s="34"/>
      <c r="C35" s="46"/>
      <c r="D35" s="47"/>
      <c r="E35" s="6" t="s">
        <v>41</v>
      </c>
      <c r="F35" s="48"/>
      <c r="G35" s="36" t="s">
        <v>29</v>
      </c>
      <c r="H35" s="27"/>
      <c r="I35" s="27"/>
      <c r="J35" s="27"/>
      <c r="K35" s="27"/>
      <c r="L35" s="27"/>
      <c r="M35" s="27"/>
      <c r="N35" s="27"/>
      <c r="O35" s="27"/>
      <c r="P35" s="27"/>
      <c r="Q35" s="27"/>
      <c r="R35" s="27"/>
      <c r="S35" s="27"/>
      <c r="T35" s="5"/>
      <c r="U35" s="43"/>
      <c r="V35" s="43"/>
      <c r="W35" s="5"/>
      <c r="X35" s="42"/>
      <c r="Z35" s="33"/>
    </row>
    <row r="36" spans="1:26" ht="17.25" customHeight="1">
      <c r="A36" s="29" t="s">
        <v>50</v>
      </c>
      <c r="B36" s="53"/>
      <c r="C36" s="19"/>
      <c r="D36" s="19"/>
      <c r="E36" s="19"/>
      <c r="F36" s="5"/>
      <c r="G36" s="19"/>
      <c r="H36" s="27"/>
      <c r="I36" s="27"/>
      <c r="J36" s="27"/>
      <c r="K36" s="27"/>
      <c r="L36" s="27"/>
      <c r="M36" s="27"/>
      <c r="N36" s="27"/>
      <c r="O36" s="27"/>
      <c r="P36" s="27"/>
      <c r="Q36" s="27"/>
      <c r="R36" s="27"/>
      <c r="S36" s="27"/>
      <c r="T36" s="5"/>
      <c r="U36" s="5"/>
      <c r="V36" s="5"/>
      <c r="W36" s="5"/>
      <c r="X36" s="28"/>
      <c r="Z36" s="32"/>
    </row>
    <row r="37" spans="1:26" ht="12.75" customHeight="1">
      <c r="A37" s="54"/>
      <c r="B37" s="35"/>
      <c r="C37" s="19"/>
      <c r="D37" s="19"/>
      <c r="E37" s="19"/>
      <c r="F37" s="5"/>
      <c r="G37" s="19"/>
      <c r="H37" s="55"/>
      <c r="I37" s="55"/>
      <c r="J37" s="55"/>
      <c r="K37" s="55"/>
      <c r="L37" s="55"/>
      <c r="M37" s="55"/>
      <c r="N37" s="55"/>
      <c r="O37" s="55"/>
      <c r="P37" s="55"/>
      <c r="Q37" s="55"/>
      <c r="R37" s="55"/>
      <c r="S37" s="55"/>
      <c r="T37" s="5"/>
      <c r="U37" s="56"/>
      <c r="V37" s="56"/>
      <c r="W37" s="5"/>
      <c r="X37" s="28"/>
      <c r="Z37" s="54"/>
    </row>
    <row r="38" spans="1:26" ht="17.25" customHeight="1">
      <c r="A38" s="33">
        <f>A34+1</f>
        <v>16</v>
      </c>
      <c r="B38" s="34">
        <v>45326</v>
      </c>
      <c r="C38" s="35">
        <v>0.8541666666666666</v>
      </c>
      <c r="D38" s="6" t="s">
        <v>45</v>
      </c>
      <c r="E38" s="36" t="s">
        <v>42</v>
      </c>
      <c r="F38" s="8" t="s">
        <v>30</v>
      </c>
      <c r="G38" s="8" t="s">
        <v>31</v>
      </c>
      <c r="H38" s="37"/>
      <c r="I38" s="37"/>
      <c r="J38" s="38"/>
      <c r="K38" s="38"/>
      <c r="L38" s="39"/>
      <c r="M38" s="39"/>
      <c r="N38" s="38"/>
      <c r="O38" s="38"/>
      <c r="P38" s="39"/>
      <c r="Q38" s="39"/>
      <c r="R38" s="38"/>
      <c r="S38" s="38"/>
      <c r="T38" s="45"/>
      <c r="U38" s="41">
        <f aca="true" t="shared" si="15" ref="U38:U40">J38+L38+N38+P38+R38</f>
        <v>0</v>
      </c>
      <c r="V38" s="41">
        <f aca="true" t="shared" si="16" ref="V38:V40">K38+M38+O38+Q38+S38</f>
        <v>0</v>
      </c>
      <c r="W38" s="5"/>
      <c r="X38" s="42"/>
      <c r="Z38" s="33" t="s">
        <v>40</v>
      </c>
    </row>
    <row r="39" spans="1:26" ht="17.25" customHeight="1">
      <c r="A39" s="33">
        <f aca="true" t="shared" si="17" ref="A39:A40">A38+1</f>
        <v>17</v>
      </c>
      <c r="B39" s="34">
        <v>45326</v>
      </c>
      <c r="C39" s="35">
        <v>0.8541666666666666</v>
      </c>
      <c r="D39" s="6" t="s">
        <v>37</v>
      </c>
      <c r="E39" s="8" t="s">
        <v>38</v>
      </c>
      <c r="F39" s="8" t="s">
        <v>30</v>
      </c>
      <c r="G39" s="8" t="s">
        <v>34</v>
      </c>
      <c r="H39" s="37"/>
      <c r="I39" s="37"/>
      <c r="J39" s="38"/>
      <c r="K39" s="38"/>
      <c r="L39" s="39"/>
      <c r="M39" s="39"/>
      <c r="N39" s="38"/>
      <c r="O39" s="38"/>
      <c r="P39" s="39"/>
      <c r="Q39" s="39"/>
      <c r="R39" s="38"/>
      <c r="S39" s="38"/>
      <c r="T39" s="45"/>
      <c r="U39" s="41">
        <f t="shared" si="15"/>
        <v>0</v>
      </c>
      <c r="V39" s="41">
        <f t="shared" si="16"/>
        <v>0</v>
      </c>
      <c r="W39" s="5"/>
      <c r="X39" s="42"/>
      <c r="Z39" s="33" t="s">
        <v>40</v>
      </c>
    </row>
    <row r="40" spans="1:26" ht="17.25" customHeight="1">
      <c r="A40" s="33">
        <f t="shared" si="17"/>
        <v>18</v>
      </c>
      <c r="B40" s="34">
        <v>45325</v>
      </c>
      <c r="C40" s="35">
        <v>0.7916666666666666</v>
      </c>
      <c r="D40" s="6" t="s">
        <v>28</v>
      </c>
      <c r="E40" s="36" t="s">
        <v>29</v>
      </c>
      <c r="F40" s="48" t="s">
        <v>30</v>
      </c>
      <c r="G40" s="8" t="s">
        <v>35</v>
      </c>
      <c r="H40" s="37"/>
      <c r="I40" s="37"/>
      <c r="J40" s="38"/>
      <c r="K40" s="38"/>
      <c r="L40" s="39"/>
      <c r="M40" s="39"/>
      <c r="N40" s="38"/>
      <c r="O40" s="38"/>
      <c r="P40" s="39"/>
      <c r="Q40" s="39"/>
      <c r="R40" s="38"/>
      <c r="S40" s="38"/>
      <c r="T40" s="45"/>
      <c r="U40" s="41">
        <f t="shared" si="15"/>
        <v>0</v>
      </c>
      <c r="V40" s="41">
        <f t="shared" si="16"/>
        <v>0</v>
      </c>
      <c r="W40" s="5"/>
      <c r="X40" s="42"/>
      <c r="Z40" s="33" t="s">
        <v>32</v>
      </c>
    </row>
    <row r="41" spans="1:26" ht="17.25" customHeight="1">
      <c r="A41" s="29" t="s">
        <v>51</v>
      </c>
      <c r="B41" s="53"/>
      <c r="C41" s="19"/>
      <c r="D41" s="19"/>
      <c r="E41" s="19"/>
      <c r="F41" s="5"/>
      <c r="G41" s="19"/>
      <c r="H41" s="27"/>
      <c r="I41" s="27"/>
      <c r="J41" s="27"/>
      <c r="K41" s="27"/>
      <c r="L41" s="27"/>
      <c r="M41" s="27"/>
      <c r="N41" s="27"/>
      <c r="O41" s="27"/>
      <c r="P41" s="27"/>
      <c r="Q41" s="27"/>
      <c r="R41" s="27"/>
      <c r="S41" s="27"/>
      <c r="T41" s="5"/>
      <c r="U41" s="5"/>
      <c r="V41" s="5"/>
      <c r="W41" s="5"/>
      <c r="X41" s="28"/>
      <c r="Z41" s="32"/>
    </row>
    <row r="42" spans="1:26" ht="17.25" customHeight="1">
      <c r="A42" s="33">
        <f>A40+1</f>
        <v>19</v>
      </c>
      <c r="B42" s="34">
        <v>45333</v>
      </c>
      <c r="C42" s="35">
        <v>0.8333333333333334</v>
      </c>
      <c r="D42" s="6" t="s">
        <v>44</v>
      </c>
      <c r="E42" s="8" t="s">
        <v>31</v>
      </c>
      <c r="F42" s="8" t="s">
        <v>30</v>
      </c>
      <c r="G42" s="8" t="s">
        <v>35</v>
      </c>
      <c r="H42" s="37"/>
      <c r="I42" s="37"/>
      <c r="J42" s="38"/>
      <c r="K42" s="38"/>
      <c r="L42" s="39"/>
      <c r="M42" s="39"/>
      <c r="N42" s="38"/>
      <c r="O42" s="38"/>
      <c r="P42" s="39"/>
      <c r="Q42" s="39"/>
      <c r="R42" s="38"/>
      <c r="S42" s="38"/>
      <c r="T42" s="45"/>
      <c r="U42" s="41">
        <f aca="true" t="shared" si="18" ref="U42:U44">J42+L42+N42+P42+R42</f>
        <v>0</v>
      </c>
      <c r="V42" s="41">
        <f aca="true" t="shared" si="19" ref="V42:V44">K42+M42+O42+Q42+S42</f>
        <v>0</v>
      </c>
      <c r="W42" s="5"/>
      <c r="X42" s="42"/>
      <c r="Z42" s="33" t="s">
        <v>40</v>
      </c>
    </row>
    <row r="43" spans="1:26" ht="17.25" customHeight="1">
      <c r="A43" s="33">
        <f aca="true" t="shared" si="20" ref="A43:A44">A42+1</f>
        <v>20</v>
      </c>
      <c r="B43" s="34">
        <v>45332</v>
      </c>
      <c r="C43" s="35">
        <v>0.8125</v>
      </c>
      <c r="D43" s="6" t="s">
        <v>46</v>
      </c>
      <c r="E43" s="8" t="s">
        <v>39</v>
      </c>
      <c r="F43" s="8" t="s">
        <v>30</v>
      </c>
      <c r="G43" s="36" t="s">
        <v>42</v>
      </c>
      <c r="H43" s="37"/>
      <c r="I43" s="37"/>
      <c r="J43" s="38"/>
      <c r="K43" s="38"/>
      <c r="L43" s="39"/>
      <c r="M43" s="39"/>
      <c r="N43" s="38"/>
      <c r="O43" s="38"/>
      <c r="P43" s="39"/>
      <c r="Q43" s="39"/>
      <c r="R43" s="38"/>
      <c r="S43" s="38"/>
      <c r="T43" s="45"/>
      <c r="U43" s="41">
        <f t="shared" si="18"/>
        <v>0</v>
      </c>
      <c r="V43" s="41">
        <f t="shared" si="19"/>
        <v>0</v>
      </c>
      <c r="W43" s="5"/>
      <c r="X43" s="42"/>
      <c r="Z43" s="33" t="s">
        <v>32</v>
      </c>
    </row>
    <row r="44" spans="1:27" ht="17.25" customHeight="1">
      <c r="A44" s="33">
        <f t="shared" si="20"/>
        <v>21</v>
      </c>
      <c r="B44" s="34">
        <v>45332</v>
      </c>
      <c r="C44" s="57">
        <v>0.8333333333333334</v>
      </c>
      <c r="D44" s="6" t="s">
        <v>28</v>
      </c>
      <c r="E44" s="36" t="s">
        <v>29</v>
      </c>
      <c r="F44" s="8" t="s">
        <v>30</v>
      </c>
      <c r="G44" s="8" t="s">
        <v>38</v>
      </c>
      <c r="H44" s="37"/>
      <c r="I44" s="37"/>
      <c r="J44" s="38"/>
      <c r="K44" s="38"/>
      <c r="L44" s="39"/>
      <c r="M44" s="39"/>
      <c r="N44" s="38"/>
      <c r="O44" s="38"/>
      <c r="P44" s="39"/>
      <c r="Q44" s="39"/>
      <c r="R44" s="38"/>
      <c r="S44" s="38"/>
      <c r="T44" s="45"/>
      <c r="U44" s="41">
        <f t="shared" si="18"/>
        <v>0</v>
      </c>
      <c r="V44" s="41">
        <f t="shared" si="19"/>
        <v>0</v>
      </c>
      <c r="W44" s="5"/>
      <c r="X44" s="42"/>
      <c r="Z44" s="33" t="s">
        <v>32</v>
      </c>
      <c r="AA44" s="58"/>
    </row>
    <row r="45" spans="1:26" ht="17.25" customHeight="1">
      <c r="A45" s="33"/>
      <c r="B45" s="34"/>
      <c r="C45" s="46"/>
      <c r="D45" s="47"/>
      <c r="E45" s="6" t="s">
        <v>41</v>
      </c>
      <c r="F45" s="48"/>
      <c r="G45" s="8" t="s">
        <v>34</v>
      </c>
      <c r="H45" s="27"/>
      <c r="I45" s="27"/>
      <c r="J45" s="27"/>
      <c r="K45" s="27"/>
      <c r="L45" s="27"/>
      <c r="M45" s="27"/>
      <c r="N45" s="27"/>
      <c r="O45" s="27"/>
      <c r="P45" s="27"/>
      <c r="Q45" s="27"/>
      <c r="R45" s="27"/>
      <c r="S45" s="27"/>
      <c r="T45" s="5"/>
      <c r="U45" s="43"/>
      <c r="V45" s="43"/>
      <c r="W45" s="5"/>
      <c r="X45" s="42"/>
      <c r="Z45" s="33"/>
    </row>
    <row r="46" spans="1:26" ht="17.25" customHeight="1">
      <c r="A46" s="5"/>
      <c r="B46" s="59"/>
      <c r="C46" s="5"/>
      <c r="D46" s="5"/>
      <c r="E46" s="5"/>
      <c r="F46" s="5"/>
      <c r="G46" s="5"/>
      <c r="H46" s="17" t="s">
        <v>9</v>
      </c>
      <c r="I46" s="17"/>
      <c r="J46" s="18" t="s">
        <v>10</v>
      </c>
      <c r="K46" s="5"/>
      <c r="L46" s="5"/>
      <c r="M46" s="5"/>
      <c r="N46" s="5"/>
      <c r="O46" s="5"/>
      <c r="P46" s="5"/>
      <c r="Q46" s="5"/>
      <c r="R46" s="5"/>
      <c r="S46" s="5"/>
      <c r="T46" s="5"/>
      <c r="U46" s="5"/>
      <c r="V46" s="5"/>
      <c r="W46" s="5"/>
      <c r="X46" s="60"/>
      <c r="Z46" s="5"/>
    </row>
    <row r="47" spans="1:26" ht="17.25" customHeight="1">
      <c r="A47" s="19" t="s">
        <v>11</v>
      </c>
      <c r="B47" s="19" t="s">
        <v>12</v>
      </c>
      <c r="C47" s="19" t="s">
        <v>13</v>
      </c>
      <c r="D47" s="19" t="s">
        <v>14</v>
      </c>
      <c r="E47" s="19" t="s">
        <v>15</v>
      </c>
      <c r="F47" s="5"/>
      <c r="G47" s="8" t="s">
        <v>16</v>
      </c>
      <c r="H47" s="19" t="s">
        <v>17</v>
      </c>
      <c r="I47" s="19" t="s">
        <v>17</v>
      </c>
      <c r="J47" s="19" t="s">
        <v>18</v>
      </c>
      <c r="K47" s="19"/>
      <c r="L47" s="19" t="s">
        <v>19</v>
      </c>
      <c r="M47" s="19"/>
      <c r="N47" s="19" t="s">
        <v>20</v>
      </c>
      <c r="O47" s="19"/>
      <c r="P47" s="19" t="s">
        <v>21</v>
      </c>
      <c r="Q47" s="19"/>
      <c r="R47" s="19" t="s">
        <v>22</v>
      </c>
      <c r="S47" s="19"/>
      <c r="T47" s="5"/>
      <c r="U47" s="5"/>
      <c r="V47" s="5"/>
      <c r="W47" s="5"/>
      <c r="X47" s="28"/>
      <c r="Z47" s="19"/>
    </row>
    <row r="48" spans="1:26" ht="17.25" customHeight="1">
      <c r="A48" s="30"/>
      <c r="B48" s="61"/>
      <c r="C48" s="35"/>
      <c r="D48" s="44"/>
      <c r="E48" s="8"/>
      <c r="F48" s="8"/>
      <c r="G48" s="6"/>
      <c r="H48" s="27"/>
      <c r="I48" s="27"/>
      <c r="J48" s="27"/>
      <c r="K48" s="27"/>
      <c r="L48" s="27"/>
      <c r="M48" s="27"/>
      <c r="N48" s="27"/>
      <c r="O48" s="27"/>
      <c r="P48" s="27"/>
      <c r="Q48" s="27"/>
      <c r="R48" s="27"/>
      <c r="S48" s="27"/>
      <c r="T48" s="5"/>
      <c r="U48" s="5"/>
      <c r="V48" s="5"/>
      <c r="W48" s="5"/>
      <c r="X48" s="62"/>
      <c r="Z48" s="30"/>
    </row>
    <row r="49" spans="1:26" ht="17.25" customHeight="1">
      <c r="A49" s="63" t="s">
        <v>52</v>
      </c>
      <c r="B49" s="64"/>
      <c r="C49" s="64"/>
      <c r="D49" s="64"/>
      <c r="E49" s="64"/>
      <c r="F49" s="64"/>
      <c r="G49" s="64"/>
      <c r="H49" s="64"/>
      <c r="I49" s="64"/>
      <c r="J49" s="64"/>
      <c r="K49" s="64"/>
      <c r="L49" s="64"/>
      <c r="M49" s="64"/>
      <c r="N49" s="64"/>
      <c r="O49" s="64"/>
      <c r="P49" s="64"/>
      <c r="Q49" s="64"/>
      <c r="R49" s="64"/>
      <c r="S49" s="64"/>
      <c r="T49" s="64"/>
      <c r="U49" s="64"/>
      <c r="V49" s="64"/>
      <c r="W49" s="64"/>
      <c r="X49" s="65"/>
      <c r="Y49" s="64"/>
      <c r="Z49" s="64"/>
    </row>
    <row r="50" spans="1:26" ht="17.25" customHeight="1">
      <c r="A50" s="30"/>
      <c r="B50" s="26"/>
      <c r="C50" s="19"/>
      <c r="D50" s="5"/>
      <c r="E50" s="19"/>
      <c r="F50" s="5"/>
      <c r="G50" s="8"/>
      <c r="H50" s="27"/>
      <c r="I50" s="27"/>
      <c r="J50" s="27"/>
      <c r="K50" s="27"/>
      <c r="L50" s="27"/>
      <c r="M50" s="27"/>
      <c r="N50" s="27"/>
      <c r="O50" s="27"/>
      <c r="P50" s="27"/>
      <c r="Q50" s="27"/>
      <c r="R50" s="27"/>
      <c r="S50" s="27"/>
      <c r="T50" s="5"/>
      <c r="U50" s="5"/>
      <c r="V50" s="5"/>
      <c r="W50" s="5"/>
      <c r="X50" s="28"/>
      <c r="Z50" s="30"/>
    </row>
    <row r="51" spans="1:26" ht="17.25" customHeight="1">
      <c r="A51" s="66" t="s">
        <v>27</v>
      </c>
      <c r="B51" s="67"/>
      <c r="C51" s="30"/>
      <c r="D51" s="5"/>
      <c r="E51" s="5"/>
      <c r="F51" s="5"/>
      <c r="G51" s="5"/>
      <c r="H51" s="27"/>
      <c r="I51" s="27"/>
      <c r="J51" s="27"/>
      <c r="K51" s="27"/>
      <c r="L51" s="27"/>
      <c r="M51" s="27"/>
      <c r="N51" s="27"/>
      <c r="O51" s="27"/>
      <c r="P51" s="27"/>
      <c r="Q51" s="27"/>
      <c r="R51" s="27"/>
      <c r="S51" s="27"/>
      <c r="T51" s="5"/>
      <c r="U51" s="5"/>
      <c r="V51" s="5"/>
      <c r="W51" s="5"/>
      <c r="X51" s="28"/>
      <c r="Z51" s="68"/>
    </row>
    <row r="52" spans="1:26" ht="17.25" customHeight="1">
      <c r="A52" s="33">
        <f>A44+1</f>
        <v>22</v>
      </c>
      <c r="B52" s="34">
        <v>45347</v>
      </c>
      <c r="C52" s="35">
        <v>0.8333333333333334</v>
      </c>
      <c r="D52" s="6" t="s">
        <v>44</v>
      </c>
      <c r="E52" s="8" t="s">
        <v>31</v>
      </c>
      <c r="F52" s="8" t="s">
        <v>30</v>
      </c>
      <c r="G52" s="36" t="s">
        <v>29</v>
      </c>
      <c r="H52" s="37"/>
      <c r="I52" s="37"/>
      <c r="J52" s="38"/>
      <c r="K52" s="38"/>
      <c r="L52" s="39"/>
      <c r="M52" s="39"/>
      <c r="N52" s="38"/>
      <c r="O52" s="38"/>
      <c r="P52" s="39"/>
      <c r="Q52" s="39"/>
      <c r="R52" s="38"/>
      <c r="S52" s="38"/>
      <c r="T52" s="69"/>
      <c r="U52" s="41">
        <f aca="true" t="shared" si="21" ref="U52:U54">J52+L52+N52+P52+R52</f>
        <v>0</v>
      </c>
      <c r="V52" s="41">
        <f aca="true" t="shared" si="22" ref="V52:V54">K52+M52+O52+Q52+S52</f>
        <v>0</v>
      </c>
      <c r="W52" s="5"/>
      <c r="X52" s="42"/>
      <c r="Z52" s="33" t="s">
        <v>40</v>
      </c>
    </row>
    <row r="53" spans="1:26" ht="17.25" customHeight="1">
      <c r="A53" s="33">
        <f aca="true" t="shared" si="23" ref="A53:A54">A52+1</f>
        <v>23</v>
      </c>
      <c r="B53" s="34">
        <v>45347</v>
      </c>
      <c r="C53" s="35">
        <v>0.7083333333333334</v>
      </c>
      <c r="D53" s="6" t="s">
        <v>44</v>
      </c>
      <c r="E53" s="8" t="s">
        <v>35</v>
      </c>
      <c r="F53" s="8" t="s">
        <v>30</v>
      </c>
      <c r="G53" s="8" t="s">
        <v>34</v>
      </c>
      <c r="H53" s="37"/>
      <c r="I53" s="37"/>
      <c r="J53" s="38"/>
      <c r="K53" s="38"/>
      <c r="L53" s="39"/>
      <c r="M53" s="39"/>
      <c r="N53" s="38"/>
      <c r="O53" s="38"/>
      <c r="P53" s="39"/>
      <c r="Q53" s="39"/>
      <c r="R53" s="38"/>
      <c r="S53" s="38"/>
      <c r="T53" s="45"/>
      <c r="U53" s="41">
        <f t="shared" si="21"/>
        <v>0</v>
      </c>
      <c r="V53" s="41">
        <f t="shared" si="22"/>
        <v>0</v>
      </c>
      <c r="W53" s="5"/>
      <c r="X53" s="42"/>
      <c r="Z53" s="33" t="s">
        <v>40</v>
      </c>
    </row>
    <row r="54" spans="1:26" ht="17.25" customHeight="1">
      <c r="A54" s="33">
        <f t="shared" si="23"/>
        <v>24</v>
      </c>
      <c r="B54" s="34">
        <v>45346</v>
      </c>
      <c r="C54" s="35">
        <v>0.8125</v>
      </c>
      <c r="D54" s="6" t="s">
        <v>46</v>
      </c>
      <c r="E54" s="8" t="s">
        <v>39</v>
      </c>
      <c r="F54" s="8" t="s">
        <v>30</v>
      </c>
      <c r="G54" s="8" t="s">
        <v>38</v>
      </c>
      <c r="H54" s="37"/>
      <c r="I54" s="37"/>
      <c r="J54" s="38"/>
      <c r="K54" s="38"/>
      <c r="L54" s="39"/>
      <c r="M54" s="39"/>
      <c r="N54" s="38"/>
      <c r="O54" s="38"/>
      <c r="P54" s="39"/>
      <c r="Q54" s="39"/>
      <c r="R54" s="38"/>
      <c r="S54" s="38"/>
      <c r="T54" s="45"/>
      <c r="U54" s="41">
        <f t="shared" si="21"/>
        <v>0</v>
      </c>
      <c r="V54" s="41">
        <f t="shared" si="22"/>
        <v>0</v>
      </c>
      <c r="W54" s="5"/>
      <c r="X54" s="42"/>
      <c r="Z54" s="33" t="s">
        <v>32</v>
      </c>
    </row>
    <row r="55" spans="1:26" ht="17.25" customHeight="1">
      <c r="A55" s="33"/>
      <c r="B55" s="34"/>
      <c r="C55" s="46"/>
      <c r="D55" s="6"/>
      <c r="E55" s="6" t="s">
        <v>41</v>
      </c>
      <c r="F55" s="8"/>
      <c r="G55" s="36" t="s">
        <v>42</v>
      </c>
      <c r="H55" s="27"/>
      <c r="I55" s="27"/>
      <c r="J55" s="27"/>
      <c r="K55" s="27"/>
      <c r="L55" s="27"/>
      <c r="M55" s="27"/>
      <c r="N55" s="27"/>
      <c r="O55" s="27"/>
      <c r="P55" s="27"/>
      <c r="Q55" s="27"/>
      <c r="R55" s="27"/>
      <c r="S55" s="27"/>
      <c r="T55" s="5"/>
      <c r="U55" s="43"/>
      <c r="V55" s="43"/>
      <c r="W55" s="5"/>
      <c r="X55" s="62"/>
      <c r="Z55" s="33"/>
    </row>
    <row r="56" spans="1:26" ht="17.25" customHeight="1">
      <c r="A56" s="66" t="s">
        <v>43</v>
      </c>
      <c r="B56" s="70"/>
      <c r="C56" s="35"/>
      <c r="D56" s="5"/>
      <c r="E56" s="44"/>
      <c r="F56" s="8"/>
      <c r="G56" s="5"/>
      <c r="H56" s="27"/>
      <c r="I56" s="27"/>
      <c r="J56" s="27"/>
      <c r="K56" s="27"/>
      <c r="L56" s="27"/>
      <c r="M56" s="27"/>
      <c r="N56" s="27"/>
      <c r="O56" s="27"/>
      <c r="P56" s="27"/>
      <c r="Q56" s="27"/>
      <c r="R56" s="27"/>
      <c r="S56" s="27"/>
      <c r="T56" s="5"/>
      <c r="U56" s="5"/>
      <c r="V56" s="5"/>
      <c r="W56" s="5"/>
      <c r="X56" s="28"/>
      <c r="Z56" s="68"/>
    </row>
    <row r="57" spans="1:26" ht="17.25" customHeight="1">
      <c r="A57" s="33">
        <f>A54+1</f>
        <v>25</v>
      </c>
      <c r="B57" s="34">
        <v>45354</v>
      </c>
      <c r="C57" s="35">
        <v>0.8541666666666666</v>
      </c>
      <c r="D57" s="6" t="s">
        <v>37</v>
      </c>
      <c r="E57" s="8" t="s">
        <v>38</v>
      </c>
      <c r="F57" s="8" t="s">
        <v>30</v>
      </c>
      <c r="G57" s="8" t="s">
        <v>31</v>
      </c>
      <c r="H57" s="37"/>
      <c r="I57" s="37"/>
      <c r="J57" s="38"/>
      <c r="K57" s="38"/>
      <c r="L57" s="39"/>
      <c r="M57" s="39"/>
      <c r="N57" s="38"/>
      <c r="O57" s="38"/>
      <c r="P57" s="39"/>
      <c r="Q57" s="39"/>
      <c r="R57" s="38"/>
      <c r="S57" s="38"/>
      <c r="T57" s="45"/>
      <c r="U57" s="41">
        <f aca="true" t="shared" si="24" ref="U57:U59">J57+L57+N57+P57+R57</f>
        <v>0</v>
      </c>
      <c r="V57" s="41">
        <f aca="true" t="shared" si="25" ref="V57:V59">K57+M57+O57+Q57+S57</f>
        <v>0</v>
      </c>
      <c r="W57" s="5"/>
      <c r="X57" s="42"/>
      <c r="Z57" s="33" t="s">
        <v>40</v>
      </c>
    </row>
    <row r="58" spans="1:26" ht="17.25" customHeight="1">
      <c r="A58" s="33">
        <f aca="true" t="shared" si="26" ref="A58:A59">A57+1</f>
        <v>26</v>
      </c>
      <c r="B58" s="34">
        <v>45353</v>
      </c>
      <c r="C58" s="35">
        <v>0.7916666666666666</v>
      </c>
      <c r="D58" s="6" t="s">
        <v>28</v>
      </c>
      <c r="E58" s="36" t="s">
        <v>29</v>
      </c>
      <c r="F58" s="8" t="s">
        <v>30</v>
      </c>
      <c r="G58" s="36" t="s">
        <v>42</v>
      </c>
      <c r="H58" s="37"/>
      <c r="I58" s="37"/>
      <c r="J58" s="38"/>
      <c r="K58" s="38"/>
      <c r="L58" s="39"/>
      <c r="M58" s="39"/>
      <c r="N58" s="38"/>
      <c r="O58" s="38"/>
      <c r="P58" s="39"/>
      <c r="Q58" s="39"/>
      <c r="R58" s="38"/>
      <c r="S58" s="38"/>
      <c r="T58" s="45"/>
      <c r="U58" s="41">
        <f t="shared" si="24"/>
        <v>0</v>
      </c>
      <c r="V58" s="41">
        <f t="shared" si="25"/>
        <v>0</v>
      </c>
      <c r="W58" s="5"/>
      <c r="X58" s="71"/>
      <c r="Z58" s="33" t="s">
        <v>32</v>
      </c>
    </row>
    <row r="59" spans="1:26" ht="17.25" customHeight="1">
      <c r="A59" s="33">
        <f t="shared" si="26"/>
        <v>27</v>
      </c>
      <c r="B59" s="34">
        <v>45349</v>
      </c>
      <c r="C59" s="35">
        <v>0.875</v>
      </c>
      <c r="D59" s="6" t="s">
        <v>33</v>
      </c>
      <c r="E59" s="8" t="s">
        <v>34</v>
      </c>
      <c r="F59" s="8" t="s">
        <v>30</v>
      </c>
      <c r="G59" s="8" t="s">
        <v>39</v>
      </c>
      <c r="H59" s="37"/>
      <c r="I59" s="37"/>
      <c r="J59" s="38"/>
      <c r="K59" s="38"/>
      <c r="L59" s="39"/>
      <c r="M59" s="39"/>
      <c r="N59" s="38"/>
      <c r="O59" s="38"/>
      <c r="P59" s="39"/>
      <c r="Q59" s="39"/>
      <c r="R59" s="38"/>
      <c r="S59" s="38"/>
      <c r="T59" s="45"/>
      <c r="U59" s="41">
        <f t="shared" si="24"/>
        <v>0</v>
      </c>
      <c r="V59" s="41">
        <f t="shared" si="25"/>
        <v>0</v>
      </c>
      <c r="W59" s="5"/>
      <c r="X59" s="42"/>
      <c r="Z59" s="33" t="s">
        <v>36</v>
      </c>
    </row>
    <row r="60" spans="1:26" ht="17.25" customHeight="1">
      <c r="A60" s="33"/>
      <c r="B60" s="51"/>
      <c r="C60" s="35"/>
      <c r="D60" s="6"/>
      <c r="E60" s="6" t="s">
        <v>41</v>
      </c>
      <c r="F60" s="8"/>
      <c r="G60" s="8" t="s">
        <v>35</v>
      </c>
      <c r="H60" s="27"/>
      <c r="I60" s="27"/>
      <c r="J60" s="27"/>
      <c r="K60" s="27"/>
      <c r="L60" s="27"/>
      <c r="M60" s="27"/>
      <c r="N60" s="27"/>
      <c r="O60" s="27"/>
      <c r="P60" s="27"/>
      <c r="Q60" s="27"/>
      <c r="R60" s="27"/>
      <c r="S60" s="27"/>
      <c r="T60" s="5"/>
      <c r="U60" s="43"/>
      <c r="V60" s="43"/>
      <c r="W60" s="5"/>
      <c r="X60" s="62"/>
      <c r="Z60" s="33"/>
    </row>
    <row r="61" spans="1:26" ht="17.25" customHeight="1">
      <c r="A61" s="66" t="s">
        <v>47</v>
      </c>
      <c r="B61" s="70"/>
      <c r="C61" s="35"/>
      <c r="D61" s="6"/>
      <c r="E61" s="8"/>
      <c r="F61" s="5"/>
      <c r="G61" s="8"/>
      <c r="H61" s="27"/>
      <c r="I61" s="27"/>
      <c r="J61" s="27"/>
      <c r="K61" s="27"/>
      <c r="L61" s="27"/>
      <c r="M61" s="27"/>
      <c r="N61" s="27"/>
      <c r="O61" s="27"/>
      <c r="P61" s="27"/>
      <c r="Q61" s="27"/>
      <c r="R61" s="27"/>
      <c r="S61" s="27"/>
      <c r="T61" s="5"/>
      <c r="U61" s="5"/>
      <c r="V61" s="5"/>
      <c r="W61" s="5"/>
      <c r="X61" s="28"/>
      <c r="Z61" s="68"/>
    </row>
    <row r="62" spans="1:26" ht="17.25" customHeight="1">
      <c r="A62" s="33">
        <f>A59+1</f>
        <v>28</v>
      </c>
      <c r="B62" s="34">
        <v>45360</v>
      </c>
      <c r="C62" s="35">
        <v>0.8125</v>
      </c>
      <c r="D62" s="6" t="s">
        <v>46</v>
      </c>
      <c r="E62" s="8" t="s">
        <v>39</v>
      </c>
      <c r="F62" s="8" t="s">
        <v>30</v>
      </c>
      <c r="G62" s="8" t="s">
        <v>35</v>
      </c>
      <c r="H62" s="37"/>
      <c r="I62" s="37"/>
      <c r="J62" s="38"/>
      <c r="K62" s="38"/>
      <c r="L62" s="39"/>
      <c r="M62" s="39"/>
      <c r="N62" s="38"/>
      <c r="O62" s="38"/>
      <c r="P62" s="39"/>
      <c r="Q62" s="39"/>
      <c r="R62" s="38"/>
      <c r="S62" s="38"/>
      <c r="T62" s="45"/>
      <c r="U62" s="41">
        <f aca="true" t="shared" si="27" ref="U62:U64">J62+L62+N62+P62+R62</f>
        <v>0</v>
      </c>
      <c r="V62" s="41">
        <f aca="true" t="shared" si="28" ref="V62:V64">K62+M62+O62+Q62+S62</f>
        <v>0</v>
      </c>
      <c r="W62" s="5"/>
      <c r="X62" s="42"/>
      <c r="Z62" s="33" t="s">
        <v>32</v>
      </c>
    </row>
    <row r="63" spans="1:26" ht="17.25" customHeight="1">
      <c r="A63" s="33">
        <f aca="true" t="shared" si="29" ref="A63:A64">A62+1</f>
        <v>29</v>
      </c>
      <c r="B63" s="34">
        <v>45356</v>
      </c>
      <c r="C63" s="35">
        <v>0.875</v>
      </c>
      <c r="D63" s="6" t="s">
        <v>33</v>
      </c>
      <c r="E63" s="8" t="s">
        <v>34</v>
      </c>
      <c r="F63" s="8" t="s">
        <v>30</v>
      </c>
      <c r="G63" s="36" t="s">
        <v>29</v>
      </c>
      <c r="H63" s="37"/>
      <c r="I63" s="37"/>
      <c r="J63" s="38"/>
      <c r="K63" s="38"/>
      <c r="L63" s="39"/>
      <c r="M63" s="39"/>
      <c r="N63" s="38"/>
      <c r="O63" s="38"/>
      <c r="P63" s="39"/>
      <c r="Q63" s="39"/>
      <c r="R63" s="38"/>
      <c r="S63" s="38"/>
      <c r="T63" s="45"/>
      <c r="U63" s="41">
        <f t="shared" si="27"/>
        <v>0</v>
      </c>
      <c r="V63" s="41">
        <f t="shared" si="28"/>
        <v>0</v>
      </c>
      <c r="W63" s="5"/>
      <c r="X63" s="42"/>
      <c r="Z63" s="33" t="s">
        <v>36</v>
      </c>
    </row>
    <row r="64" spans="1:26" ht="17.25" customHeight="1">
      <c r="A64" s="33">
        <f t="shared" si="29"/>
        <v>30</v>
      </c>
      <c r="B64" s="34">
        <v>45361</v>
      </c>
      <c r="C64" s="35">
        <v>0.8541666666666666</v>
      </c>
      <c r="D64" s="6" t="s">
        <v>45</v>
      </c>
      <c r="E64" s="36" t="s">
        <v>42</v>
      </c>
      <c r="F64" s="8" t="s">
        <v>30</v>
      </c>
      <c r="G64" s="8" t="s">
        <v>38</v>
      </c>
      <c r="H64" s="37"/>
      <c r="I64" s="37"/>
      <c r="J64" s="38"/>
      <c r="K64" s="38"/>
      <c r="L64" s="39"/>
      <c r="M64" s="39"/>
      <c r="N64" s="38"/>
      <c r="O64" s="38"/>
      <c r="P64" s="39"/>
      <c r="Q64" s="39"/>
      <c r="R64" s="38"/>
      <c r="S64" s="38"/>
      <c r="T64" s="45"/>
      <c r="U64" s="41">
        <f t="shared" si="27"/>
        <v>0</v>
      </c>
      <c r="V64" s="41">
        <f t="shared" si="28"/>
        <v>0</v>
      </c>
      <c r="W64" s="5"/>
      <c r="X64" s="42"/>
      <c r="Z64" s="33" t="s">
        <v>40</v>
      </c>
    </row>
    <row r="65" spans="1:26" ht="17.25" customHeight="1">
      <c r="A65" s="33"/>
      <c r="B65" s="34"/>
      <c r="C65" s="6"/>
      <c r="D65" s="47"/>
      <c r="E65" s="6" t="s">
        <v>41</v>
      </c>
      <c r="F65" s="47"/>
      <c r="G65" s="8" t="s">
        <v>31</v>
      </c>
      <c r="H65" s="27"/>
      <c r="I65" s="27"/>
      <c r="J65" s="27"/>
      <c r="K65" s="27"/>
      <c r="L65" s="27"/>
      <c r="M65" s="27"/>
      <c r="N65" s="27"/>
      <c r="O65" s="27"/>
      <c r="P65" s="27"/>
      <c r="Q65" s="27"/>
      <c r="R65" s="27"/>
      <c r="S65" s="27"/>
      <c r="T65" s="5"/>
      <c r="U65" s="43"/>
      <c r="V65" s="43"/>
      <c r="W65" s="5"/>
      <c r="X65" s="62"/>
      <c r="Z65" s="33"/>
    </row>
    <row r="66" spans="1:26" ht="17.25" customHeight="1">
      <c r="A66" s="66" t="s">
        <v>48</v>
      </c>
      <c r="B66" s="72"/>
      <c r="C66" s="5"/>
      <c r="D66" s="44"/>
      <c r="E66" s="36"/>
      <c r="F66" s="5"/>
      <c r="G66" s="8"/>
      <c r="H66" s="27"/>
      <c r="I66" s="27"/>
      <c r="J66" s="27"/>
      <c r="K66" s="27"/>
      <c r="L66" s="27"/>
      <c r="M66" s="27"/>
      <c r="N66" s="27"/>
      <c r="O66" s="27"/>
      <c r="P66" s="27"/>
      <c r="Q66" s="27"/>
      <c r="R66" s="27"/>
      <c r="S66" s="27"/>
      <c r="T66" s="5"/>
      <c r="U66" s="5"/>
      <c r="V66" s="5"/>
      <c r="W66" s="5"/>
      <c r="X66" s="28"/>
      <c r="Z66" s="68"/>
    </row>
    <row r="67" spans="1:26" ht="17.25" customHeight="1">
      <c r="A67" s="33">
        <f>A64+1</f>
        <v>31</v>
      </c>
      <c r="B67" s="34">
        <v>45368</v>
      </c>
      <c r="C67" s="35">
        <v>0.8333333333333334</v>
      </c>
      <c r="D67" s="6" t="s">
        <v>44</v>
      </c>
      <c r="E67" s="8" t="s">
        <v>31</v>
      </c>
      <c r="F67" s="8" t="s">
        <v>30</v>
      </c>
      <c r="G67" s="8" t="s">
        <v>34</v>
      </c>
      <c r="H67" s="37"/>
      <c r="I67" s="37"/>
      <c r="J67" s="38"/>
      <c r="K67" s="38"/>
      <c r="L67" s="39"/>
      <c r="M67" s="39"/>
      <c r="N67" s="38"/>
      <c r="O67" s="38"/>
      <c r="P67" s="39"/>
      <c r="Q67" s="39"/>
      <c r="R67" s="38"/>
      <c r="S67" s="38"/>
      <c r="T67" s="45"/>
      <c r="U67" s="41">
        <f aca="true" t="shared" si="30" ref="U67:U69">J67+L67+N67+P67+R67</f>
        <v>0</v>
      </c>
      <c r="V67" s="41">
        <f aca="true" t="shared" si="31" ref="V67:V69">K67+M67+O67+Q67+S67</f>
        <v>0</v>
      </c>
      <c r="W67" s="5"/>
      <c r="X67" s="42"/>
      <c r="Z67" s="33" t="s">
        <v>40</v>
      </c>
    </row>
    <row r="68" spans="1:26" ht="17.25" customHeight="1">
      <c r="A68" s="33">
        <f aca="true" t="shared" si="32" ref="A68:A69">A67+1</f>
        <v>32</v>
      </c>
      <c r="B68" s="34">
        <v>45368</v>
      </c>
      <c r="C68" s="35">
        <v>0.7083333333333334</v>
      </c>
      <c r="D68" s="6" t="s">
        <v>44</v>
      </c>
      <c r="E68" s="8" t="s">
        <v>35</v>
      </c>
      <c r="F68" s="8" t="s">
        <v>30</v>
      </c>
      <c r="G68" s="36" t="s">
        <v>42</v>
      </c>
      <c r="H68" s="37"/>
      <c r="I68" s="37"/>
      <c r="J68" s="38"/>
      <c r="K68" s="38"/>
      <c r="L68" s="39"/>
      <c r="M68" s="39"/>
      <c r="N68" s="38"/>
      <c r="O68" s="38"/>
      <c r="P68" s="39"/>
      <c r="Q68" s="39"/>
      <c r="R68" s="38"/>
      <c r="S68" s="38"/>
      <c r="T68" s="45"/>
      <c r="U68" s="41">
        <f t="shared" si="30"/>
        <v>0</v>
      </c>
      <c r="V68" s="41">
        <f t="shared" si="31"/>
        <v>0</v>
      </c>
      <c r="W68" s="5"/>
      <c r="X68" s="42"/>
      <c r="Z68" s="33" t="s">
        <v>40</v>
      </c>
    </row>
    <row r="69" spans="1:26" ht="17.25" customHeight="1">
      <c r="A69" s="33">
        <f t="shared" si="32"/>
        <v>33</v>
      </c>
      <c r="B69" s="34">
        <v>45367</v>
      </c>
      <c r="C69" s="35">
        <v>0.7916666666666666</v>
      </c>
      <c r="D69" s="6" t="s">
        <v>28</v>
      </c>
      <c r="E69" s="36" t="s">
        <v>29</v>
      </c>
      <c r="F69" s="52" t="s">
        <v>30</v>
      </c>
      <c r="G69" s="8" t="s">
        <v>39</v>
      </c>
      <c r="H69" s="37"/>
      <c r="I69" s="37"/>
      <c r="J69" s="38"/>
      <c r="K69" s="38"/>
      <c r="L69" s="39"/>
      <c r="M69" s="39"/>
      <c r="N69" s="38"/>
      <c r="O69" s="38"/>
      <c r="P69" s="39"/>
      <c r="Q69" s="39"/>
      <c r="R69" s="38"/>
      <c r="S69" s="38"/>
      <c r="T69" s="45"/>
      <c r="U69" s="41">
        <f t="shared" si="30"/>
        <v>0</v>
      </c>
      <c r="V69" s="41">
        <f t="shared" si="31"/>
        <v>0</v>
      </c>
      <c r="W69" s="5"/>
      <c r="X69" s="42"/>
      <c r="Z69" s="33" t="s">
        <v>32</v>
      </c>
    </row>
    <row r="70" spans="1:26" ht="17.25" customHeight="1">
      <c r="A70" s="33"/>
      <c r="B70" s="34"/>
      <c r="C70" s="73"/>
      <c r="D70" s="73"/>
      <c r="E70" s="6" t="s">
        <v>41</v>
      </c>
      <c r="F70" s="47"/>
      <c r="G70" s="8" t="s">
        <v>38</v>
      </c>
      <c r="H70" s="27"/>
      <c r="I70" s="27"/>
      <c r="J70" s="27"/>
      <c r="K70" s="27"/>
      <c r="L70" s="27"/>
      <c r="M70" s="27"/>
      <c r="N70" s="27"/>
      <c r="O70" s="27"/>
      <c r="P70" s="27"/>
      <c r="Q70" s="27"/>
      <c r="R70" s="27"/>
      <c r="S70" s="27"/>
      <c r="T70" s="5"/>
      <c r="U70" s="43"/>
      <c r="V70" s="43"/>
      <c r="W70" s="5"/>
      <c r="X70" s="74"/>
      <c r="Z70" s="33"/>
    </row>
    <row r="71" spans="1:26" ht="17.25" customHeight="1">
      <c r="A71" s="66" t="s">
        <v>49</v>
      </c>
      <c r="B71" s="70"/>
      <c r="C71" s="35"/>
      <c r="D71" s="6"/>
      <c r="E71" s="19"/>
      <c r="F71" s="5"/>
      <c r="G71" s="19"/>
      <c r="H71" s="27"/>
      <c r="I71" s="27"/>
      <c r="J71" s="27"/>
      <c r="K71" s="27"/>
      <c r="L71" s="27"/>
      <c r="M71" s="27"/>
      <c r="N71" s="27"/>
      <c r="O71" s="27"/>
      <c r="P71" s="27"/>
      <c r="Q71" s="27"/>
      <c r="R71" s="27"/>
      <c r="S71" s="27"/>
      <c r="T71" s="5"/>
      <c r="U71" s="5"/>
      <c r="V71" s="5"/>
      <c r="W71" s="5"/>
      <c r="X71" s="28"/>
      <c r="Z71" s="68"/>
    </row>
    <row r="72" spans="1:26" ht="17.25" customHeight="1">
      <c r="A72" s="33">
        <f>A69+1</f>
        <v>34</v>
      </c>
      <c r="B72" s="34">
        <v>45374</v>
      </c>
      <c r="C72" s="35">
        <v>0.8125</v>
      </c>
      <c r="D72" s="6" t="s">
        <v>46</v>
      </c>
      <c r="E72" s="8" t="s">
        <v>39</v>
      </c>
      <c r="F72" s="8" t="s">
        <v>30</v>
      </c>
      <c r="G72" s="8" t="s">
        <v>31</v>
      </c>
      <c r="H72" s="37"/>
      <c r="I72" s="37"/>
      <c r="J72" s="38"/>
      <c r="K72" s="38"/>
      <c r="L72" s="39"/>
      <c r="M72" s="39"/>
      <c r="N72" s="38"/>
      <c r="O72" s="38"/>
      <c r="P72" s="39"/>
      <c r="Q72" s="39"/>
      <c r="R72" s="38"/>
      <c r="S72" s="38"/>
      <c r="T72" s="45"/>
      <c r="U72" s="41">
        <f aca="true" t="shared" si="33" ref="U72:U74">J72+L72+N72+P72+R72</f>
        <v>0</v>
      </c>
      <c r="V72" s="41">
        <f aca="true" t="shared" si="34" ref="V72:V74">K72+M72+O72+Q72+S72</f>
        <v>0</v>
      </c>
      <c r="W72" s="5"/>
      <c r="X72" s="42"/>
      <c r="Z72" s="33" t="s">
        <v>32</v>
      </c>
    </row>
    <row r="73" spans="1:26" ht="17.25" customHeight="1">
      <c r="A73" s="33">
        <f aca="true" t="shared" si="35" ref="A73:A74">A72+1</f>
        <v>35</v>
      </c>
      <c r="B73" s="34">
        <v>45375</v>
      </c>
      <c r="C73" s="35">
        <v>0.8541666666666666</v>
      </c>
      <c r="D73" s="6" t="s">
        <v>37</v>
      </c>
      <c r="E73" s="8" t="s">
        <v>38</v>
      </c>
      <c r="F73" s="8" t="s">
        <v>30</v>
      </c>
      <c r="G73" s="8" t="s">
        <v>35</v>
      </c>
      <c r="H73" s="37"/>
      <c r="I73" s="37"/>
      <c r="J73" s="38"/>
      <c r="K73" s="38"/>
      <c r="L73" s="39"/>
      <c r="M73" s="39"/>
      <c r="N73" s="38"/>
      <c r="O73" s="38"/>
      <c r="P73" s="39"/>
      <c r="Q73" s="39"/>
      <c r="R73" s="38"/>
      <c r="S73" s="38"/>
      <c r="T73" s="45"/>
      <c r="U73" s="41">
        <f t="shared" si="33"/>
        <v>0</v>
      </c>
      <c r="V73" s="41">
        <f t="shared" si="34"/>
        <v>0</v>
      </c>
      <c r="W73" s="5"/>
      <c r="X73" s="42"/>
      <c r="Z73" s="33" t="s">
        <v>40</v>
      </c>
    </row>
    <row r="74" spans="1:26" ht="17.25" customHeight="1">
      <c r="A74" s="33">
        <f t="shared" si="35"/>
        <v>36</v>
      </c>
      <c r="B74" s="34">
        <v>45375</v>
      </c>
      <c r="C74" s="35">
        <v>0.8541666666666666</v>
      </c>
      <c r="D74" s="6" t="s">
        <v>45</v>
      </c>
      <c r="E74" s="36" t="s">
        <v>42</v>
      </c>
      <c r="F74" s="8" t="s">
        <v>30</v>
      </c>
      <c r="G74" s="8" t="s">
        <v>34</v>
      </c>
      <c r="H74" s="37"/>
      <c r="I74" s="37"/>
      <c r="J74" s="38"/>
      <c r="K74" s="38"/>
      <c r="L74" s="39"/>
      <c r="M74" s="39"/>
      <c r="N74" s="38"/>
      <c r="O74" s="38"/>
      <c r="P74" s="39"/>
      <c r="Q74" s="39"/>
      <c r="R74" s="38"/>
      <c r="S74" s="38"/>
      <c r="T74" s="45"/>
      <c r="U74" s="41">
        <f t="shared" si="33"/>
        <v>0</v>
      </c>
      <c r="V74" s="41">
        <f t="shared" si="34"/>
        <v>0</v>
      </c>
      <c r="W74" s="5"/>
      <c r="X74" s="42"/>
      <c r="Z74" s="33" t="s">
        <v>40</v>
      </c>
    </row>
    <row r="75" spans="1:26" ht="17.25" customHeight="1">
      <c r="A75" s="33"/>
      <c r="B75" s="34"/>
      <c r="C75" s="75"/>
      <c r="D75" s="6"/>
      <c r="E75" s="6" t="s">
        <v>41</v>
      </c>
      <c r="F75" s="52"/>
      <c r="G75" s="36" t="s">
        <v>29</v>
      </c>
      <c r="H75" s="27"/>
      <c r="I75" s="27"/>
      <c r="J75" s="27"/>
      <c r="K75" s="27"/>
      <c r="L75" s="27"/>
      <c r="M75" s="27"/>
      <c r="N75" s="27"/>
      <c r="O75" s="27"/>
      <c r="P75" s="27"/>
      <c r="Q75" s="27"/>
      <c r="R75" s="27"/>
      <c r="S75" s="27"/>
      <c r="T75" s="5"/>
      <c r="U75" s="43"/>
      <c r="V75" s="43"/>
      <c r="X75" s="76"/>
      <c r="Z75" s="33"/>
    </row>
    <row r="76" spans="1:26" ht="17.25" customHeight="1">
      <c r="A76" s="66" t="s">
        <v>50</v>
      </c>
      <c r="B76" s="70"/>
      <c r="C76" s="35"/>
      <c r="D76" s="6"/>
      <c r="E76" s="19"/>
      <c r="F76" s="5"/>
      <c r="G76" s="19"/>
      <c r="H76" s="27"/>
      <c r="I76" s="27"/>
      <c r="J76" s="27"/>
      <c r="K76" s="27"/>
      <c r="L76" s="27"/>
      <c r="M76" s="27"/>
      <c r="N76" s="27"/>
      <c r="O76" s="27"/>
      <c r="P76" s="27"/>
      <c r="Q76" s="27"/>
      <c r="R76" s="27"/>
      <c r="S76" s="27"/>
      <c r="T76" s="5"/>
      <c r="U76" s="5"/>
      <c r="V76" s="5"/>
      <c r="W76" s="5"/>
      <c r="X76" s="28"/>
      <c r="Z76" s="68"/>
    </row>
    <row r="77" spans="1:26" ht="17.25" customHeight="1">
      <c r="A77" s="33">
        <f>A74+1</f>
        <v>37</v>
      </c>
      <c r="B77" s="51">
        <v>45389</v>
      </c>
      <c r="C77" s="35">
        <v>0.8333333333333334</v>
      </c>
      <c r="D77" s="6" t="s">
        <v>44</v>
      </c>
      <c r="E77" s="8" t="s">
        <v>31</v>
      </c>
      <c r="F77" s="8" t="s">
        <v>30</v>
      </c>
      <c r="G77" s="36" t="s">
        <v>42</v>
      </c>
      <c r="H77" s="37"/>
      <c r="I77" s="37"/>
      <c r="J77" s="38"/>
      <c r="K77" s="38"/>
      <c r="L77" s="39"/>
      <c r="M77" s="39"/>
      <c r="N77" s="38"/>
      <c r="O77" s="38"/>
      <c r="P77" s="39"/>
      <c r="Q77" s="39"/>
      <c r="R77" s="38"/>
      <c r="S77" s="38"/>
      <c r="T77" s="45"/>
      <c r="U77" s="41">
        <f aca="true" t="shared" si="36" ref="U77:U79">J77+L77+N77+P77+R77</f>
        <v>0</v>
      </c>
      <c r="V77" s="41">
        <f aca="true" t="shared" si="37" ref="V77:V79">K77+M77+O77+Q77+S77</f>
        <v>0</v>
      </c>
      <c r="W77" s="5"/>
      <c r="X77" s="73"/>
      <c r="Z77" s="33" t="s">
        <v>40</v>
      </c>
    </row>
    <row r="78" spans="1:26" ht="17.25" customHeight="1">
      <c r="A78" s="33">
        <f aca="true" t="shared" si="38" ref="A78:A79">A77+1</f>
        <v>38</v>
      </c>
      <c r="B78" s="34">
        <v>45384</v>
      </c>
      <c r="C78" s="35">
        <v>0.875</v>
      </c>
      <c r="D78" s="6" t="s">
        <v>33</v>
      </c>
      <c r="E78" s="8" t="s">
        <v>34</v>
      </c>
      <c r="F78" s="52" t="s">
        <v>30</v>
      </c>
      <c r="G78" s="8" t="s">
        <v>38</v>
      </c>
      <c r="H78" s="37"/>
      <c r="I78" s="37"/>
      <c r="J78" s="38"/>
      <c r="K78" s="38"/>
      <c r="L78" s="39"/>
      <c r="M78" s="39"/>
      <c r="N78" s="38"/>
      <c r="O78" s="38"/>
      <c r="P78" s="39"/>
      <c r="Q78" s="39"/>
      <c r="R78" s="38"/>
      <c r="S78" s="38"/>
      <c r="T78" s="45"/>
      <c r="U78" s="41">
        <f t="shared" si="36"/>
        <v>0</v>
      </c>
      <c r="V78" s="41">
        <f t="shared" si="37"/>
        <v>0</v>
      </c>
      <c r="W78" s="5"/>
      <c r="X78" s="73"/>
      <c r="Z78" s="33" t="s">
        <v>36</v>
      </c>
    </row>
    <row r="79" spans="1:26" ht="17.25" customHeight="1">
      <c r="A79" s="33">
        <f t="shared" si="38"/>
        <v>39</v>
      </c>
      <c r="B79" s="51">
        <v>45389</v>
      </c>
      <c r="C79" s="35">
        <v>0.7083333333333334</v>
      </c>
      <c r="D79" s="6" t="s">
        <v>44</v>
      </c>
      <c r="E79" s="8" t="s">
        <v>35</v>
      </c>
      <c r="F79" s="1" t="s">
        <v>30</v>
      </c>
      <c r="G79" s="36" t="s">
        <v>29</v>
      </c>
      <c r="H79" s="37"/>
      <c r="I79" s="37"/>
      <c r="J79" s="38"/>
      <c r="K79" s="38"/>
      <c r="L79" s="39"/>
      <c r="M79" s="39"/>
      <c r="N79" s="38"/>
      <c r="O79" s="38"/>
      <c r="P79" s="39"/>
      <c r="Q79" s="39"/>
      <c r="R79" s="38"/>
      <c r="S79" s="38"/>
      <c r="T79" s="45"/>
      <c r="U79" s="41">
        <f t="shared" si="36"/>
        <v>0</v>
      </c>
      <c r="V79" s="41">
        <f t="shared" si="37"/>
        <v>0</v>
      </c>
      <c r="W79" s="5"/>
      <c r="X79" s="73"/>
      <c r="Y79" s="77"/>
      <c r="Z79" s="33" t="s">
        <v>40</v>
      </c>
    </row>
    <row r="80" spans="1:26" ht="17.25" customHeight="1">
      <c r="A80" s="33"/>
      <c r="B80" s="34"/>
      <c r="C80" s="46"/>
      <c r="D80" s="6"/>
      <c r="E80" s="6" t="s">
        <v>41</v>
      </c>
      <c r="F80" s="48"/>
      <c r="G80" s="8" t="s">
        <v>39</v>
      </c>
      <c r="H80" s="27"/>
      <c r="I80" s="27"/>
      <c r="J80" s="27"/>
      <c r="K80" s="27"/>
      <c r="L80" s="27"/>
      <c r="M80" s="27"/>
      <c r="N80" s="27"/>
      <c r="O80" s="27"/>
      <c r="P80" s="27"/>
      <c r="Q80" s="27"/>
      <c r="R80" s="27"/>
      <c r="S80" s="27"/>
      <c r="T80" s="5"/>
      <c r="U80" s="43"/>
      <c r="V80" s="43"/>
      <c r="X80" s="76"/>
      <c r="Z80" s="33"/>
    </row>
    <row r="81" spans="1:26" ht="17.25" customHeight="1">
      <c r="A81" s="66" t="s">
        <v>51</v>
      </c>
      <c r="B81" s="70"/>
      <c r="C81" s="35"/>
      <c r="D81" s="6"/>
      <c r="E81" s="19"/>
      <c r="F81" s="5"/>
      <c r="G81" s="19"/>
      <c r="H81" s="27"/>
      <c r="I81" s="27"/>
      <c r="J81" s="27"/>
      <c r="K81" s="27"/>
      <c r="L81" s="27"/>
      <c r="M81" s="27"/>
      <c r="N81" s="27"/>
      <c r="O81" s="27"/>
      <c r="P81" s="27"/>
      <c r="Q81" s="27"/>
      <c r="R81" s="27"/>
      <c r="S81" s="27"/>
      <c r="T81" s="5"/>
      <c r="U81" s="5"/>
      <c r="V81" s="5"/>
      <c r="W81" s="5"/>
      <c r="X81" s="28"/>
      <c r="Z81" s="68"/>
    </row>
    <row r="82" spans="1:26" ht="17.25" customHeight="1">
      <c r="A82" s="33">
        <f>A79+1</f>
        <v>40</v>
      </c>
      <c r="B82" s="51">
        <v>45396</v>
      </c>
      <c r="C82" s="35">
        <v>0.7083333333333334</v>
      </c>
      <c r="D82" s="6" t="s">
        <v>44</v>
      </c>
      <c r="E82" s="8" t="s">
        <v>35</v>
      </c>
      <c r="F82" s="8" t="s">
        <v>30</v>
      </c>
      <c r="G82" s="8" t="s">
        <v>31</v>
      </c>
      <c r="H82" s="37"/>
      <c r="I82" s="37"/>
      <c r="J82" s="38"/>
      <c r="K82" s="38"/>
      <c r="L82" s="39"/>
      <c r="M82" s="39"/>
      <c r="N82" s="38"/>
      <c r="O82" s="38"/>
      <c r="P82" s="39"/>
      <c r="Q82" s="39"/>
      <c r="R82" s="38"/>
      <c r="S82" s="38"/>
      <c r="T82" s="45"/>
      <c r="U82" s="41">
        <f aca="true" t="shared" si="39" ref="U82:U84">J82+L82+N82+P82+R82</f>
        <v>0</v>
      </c>
      <c r="V82" s="41">
        <f aca="true" t="shared" si="40" ref="V82:V84">K82+M82+O82+Q82+S82</f>
        <v>0</v>
      </c>
      <c r="W82" s="5"/>
      <c r="X82" s="78"/>
      <c r="Z82" s="33" t="s">
        <v>40</v>
      </c>
    </row>
    <row r="83" spans="1:26" ht="17.25" customHeight="1">
      <c r="A83" s="33">
        <f aca="true" t="shared" si="41" ref="A83:A84">A82+1</f>
        <v>41</v>
      </c>
      <c r="B83" s="51">
        <v>45396</v>
      </c>
      <c r="C83" s="35">
        <v>0.8541666666666666</v>
      </c>
      <c r="D83" s="6" t="s">
        <v>45</v>
      </c>
      <c r="E83" s="36" t="s">
        <v>42</v>
      </c>
      <c r="F83" s="52" t="s">
        <v>30</v>
      </c>
      <c r="G83" s="8" t="s">
        <v>39</v>
      </c>
      <c r="H83" s="37"/>
      <c r="I83" s="37"/>
      <c r="J83" s="38"/>
      <c r="K83" s="38"/>
      <c r="L83" s="39"/>
      <c r="M83" s="39"/>
      <c r="N83" s="38"/>
      <c r="O83" s="38"/>
      <c r="P83" s="39"/>
      <c r="Q83" s="39"/>
      <c r="R83" s="38"/>
      <c r="S83" s="38"/>
      <c r="T83" s="45"/>
      <c r="U83" s="41">
        <f t="shared" si="39"/>
        <v>0</v>
      </c>
      <c r="V83" s="41">
        <f t="shared" si="40"/>
        <v>0</v>
      </c>
      <c r="W83" s="5"/>
      <c r="X83" s="78"/>
      <c r="Z83" s="33" t="s">
        <v>40</v>
      </c>
    </row>
    <row r="84" spans="1:26" ht="17.25" customHeight="1">
      <c r="A84" s="33">
        <f t="shared" si="41"/>
        <v>42</v>
      </c>
      <c r="B84" s="51">
        <v>45396</v>
      </c>
      <c r="C84" s="35">
        <v>0.8541666666666666</v>
      </c>
      <c r="D84" s="6" t="s">
        <v>37</v>
      </c>
      <c r="E84" s="8" t="s">
        <v>38</v>
      </c>
      <c r="F84" s="8" t="s">
        <v>30</v>
      </c>
      <c r="G84" s="36" t="s">
        <v>29</v>
      </c>
      <c r="H84" s="37"/>
      <c r="I84" s="37"/>
      <c r="J84" s="38"/>
      <c r="K84" s="38"/>
      <c r="L84" s="39"/>
      <c r="M84" s="39"/>
      <c r="N84" s="38"/>
      <c r="O84" s="38"/>
      <c r="P84" s="39"/>
      <c r="Q84" s="39"/>
      <c r="R84" s="38"/>
      <c r="S84" s="38"/>
      <c r="T84" s="45"/>
      <c r="U84" s="41">
        <f t="shared" si="39"/>
        <v>0</v>
      </c>
      <c r="V84" s="41">
        <f t="shared" si="40"/>
        <v>0</v>
      </c>
      <c r="W84" s="5"/>
      <c r="X84" s="78"/>
      <c r="Z84" s="33" t="s">
        <v>40</v>
      </c>
    </row>
    <row r="85" spans="1:26" ht="17.25" customHeight="1">
      <c r="A85" s="33"/>
      <c r="B85" s="51"/>
      <c r="C85" s="35"/>
      <c r="D85" s="6"/>
      <c r="E85" s="6" t="s">
        <v>41</v>
      </c>
      <c r="F85" s="8"/>
      <c r="G85" s="8" t="s">
        <v>34</v>
      </c>
      <c r="H85" s="27"/>
      <c r="I85" s="27"/>
      <c r="J85" s="27"/>
      <c r="K85" s="27"/>
      <c r="L85" s="27"/>
      <c r="M85" s="27"/>
      <c r="N85" s="27"/>
      <c r="O85" s="27"/>
      <c r="P85" s="27"/>
      <c r="Q85" s="27"/>
      <c r="R85" s="27"/>
      <c r="S85" s="27"/>
      <c r="T85" s="5"/>
      <c r="U85" s="43"/>
      <c r="V85" s="43"/>
      <c r="X85" s="76"/>
      <c r="Z85" s="33"/>
    </row>
    <row r="86" spans="5:24" ht="17.25" customHeight="1">
      <c r="E86" s="36"/>
      <c r="G86" s="36"/>
      <c r="H86" s="27"/>
      <c r="I86" s="27"/>
      <c r="J86" s="27"/>
      <c r="K86" s="27"/>
      <c r="L86" s="27"/>
      <c r="M86" s="27"/>
      <c r="N86" s="27"/>
      <c r="O86" s="27"/>
      <c r="P86" s="27"/>
      <c r="Q86" s="27"/>
      <c r="R86" s="27"/>
      <c r="S86" s="27"/>
      <c r="T86" s="5"/>
      <c r="U86" s="5"/>
      <c r="V86" s="5"/>
      <c r="X86" s="76"/>
    </row>
    <row r="87" ht="17.25" customHeight="1">
      <c r="X87" s="76"/>
    </row>
    <row r="88" ht="17.25" customHeight="1">
      <c r="X88" s="76"/>
    </row>
    <row r="89" ht="17.25" customHeight="1">
      <c r="X89" s="76"/>
    </row>
    <row r="90" ht="17.25" customHeight="1">
      <c r="X90" s="76"/>
    </row>
    <row r="91" ht="12.75" customHeight="1">
      <c r="X91" s="76"/>
    </row>
    <row r="92" ht="12.75" customHeight="1">
      <c r="X92" s="76"/>
    </row>
    <row r="93" ht="12.75" customHeight="1">
      <c r="X93" s="76"/>
    </row>
    <row r="94" ht="12.75" customHeight="1">
      <c r="X94" s="76"/>
    </row>
    <row r="95" ht="12.75" customHeight="1">
      <c r="X95" s="76"/>
    </row>
    <row r="96" ht="12.75" customHeight="1">
      <c r="X96" s="76"/>
    </row>
    <row r="97" ht="12.75" customHeight="1">
      <c r="X97" s="76"/>
    </row>
    <row r="98" ht="12.75" customHeight="1">
      <c r="X98" s="76"/>
    </row>
    <row r="99" ht="12.75" customHeight="1">
      <c r="X99" s="76"/>
    </row>
    <row r="100" ht="12.75" customHeight="1">
      <c r="X100" s="76"/>
    </row>
    <row r="101" ht="12.75" customHeight="1">
      <c r="X101" s="76"/>
    </row>
    <row r="102" ht="12.75" customHeight="1">
      <c r="X102" s="76"/>
    </row>
    <row r="103" ht="12.75" customHeight="1">
      <c r="X103" s="76"/>
    </row>
    <row r="104" ht="12.75" customHeight="1">
      <c r="X104" s="76"/>
    </row>
    <row r="105" ht="12.75" customHeight="1">
      <c r="X105" s="76"/>
    </row>
    <row r="106" ht="12.75" customHeight="1">
      <c r="X106" s="76"/>
    </row>
    <row r="107" ht="12.75" customHeight="1">
      <c r="X107" s="76"/>
    </row>
    <row r="108" ht="12.75" customHeight="1">
      <c r="X108" s="76"/>
    </row>
    <row r="109" ht="12.75" customHeight="1">
      <c r="X109" s="76"/>
    </row>
    <row r="110" ht="12.75" customHeight="1">
      <c r="X110" s="76"/>
    </row>
    <row r="111" ht="12.75" customHeight="1">
      <c r="X111" s="76"/>
    </row>
    <row r="112" ht="12.75" customHeight="1">
      <c r="X112" s="76"/>
    </row>
    <row r="113" ht="12.75" customHeight="1">
      <c r="X113" s="76"/>
    </row>
    <row r="114" ht="12.75" customHeight="1">
      <c r="X114" s="76"/>
    </row>
    <row r="115" ht="12.75" customHeight="1">
      <c r="X115" s="76"/>
    </row>
    <row r="116" ht="12.75" customHeight="1">
      <c r="X116" s="76"/>
    </row>
    <row r="117" ht="12.75" customHeight="1">
      <c r="X117" s="76"/>
    </row>
    <row r="118" ht="12.75" customHeight="1">
      <c r="X118" s="76"/>
    </row>
    <row r="119" ht="12.75" customHeight="1">
      <c r="X119" s="76"/>
    </row>
    <row r="120" ht="12.75" customHeight="1">
      <c r="X120" s="76"/>
    </row>
    <row r="121" ht="12.75" customHeight="1">
      <c r="X121" s="76"/>
    </row>
    <row r="122" ht="12.75" customHeight="1">
      <c r="X122" s="76"/>
    </row>
    <row r="123" ht="12.75" customHeight="1">
      <c r="X123" s="76"/>
    </row>
    <row r="124" ht="12.75" customHeight="1">
      <c r="X124" s="76"/>
    </row>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autoFilter ref="A8:G85"/>
  <mergeCells count="2">
    <mergeCell ref="H7:I7"/>
    <mergeCell ref="H46:I46"/>
  </mergeCells>
  <hyperlinks>
    <hyperlink ref="C4" r:id="rId1" display="e-mail info@csisondrio"/>
  </hyperlinks>
  <printOptions/>
  <pageMargins left="0.9444444444444445" right="0.15763888888888888" top="0.31527777777777777" bottom="0.5513888888888889" header="0.5118110236220472" footer="0.27569444444444446"/>
  <pageSetup horizontalDpi="300" verticalDpi="300" orientation="portrait" paperSize="9" scale="72"/>
  <headerFooter alignWithMargins="0">
    <oddFooter>&amp;L000000000000Calendario PVO mista 2021-22_def_00.xls&amp;R000000000000&amp;"Times New Roman,Normale"&amp;12&amp;P/&amp;N</oddFooter>
  </headerFooter>
  <rowBreaks count="1" manualBreakCount="1">
    <brk id="46" max="255" man="1"/>
  </rowBreaks>
  <drawing r:id="rId2"/>
</worksheet>
</file>

<file path=xl/worksheets/sheet2.xml><?xml version="1.0" encoding="utf-8"?>
<worksheet xmlns="http://schemas.openxmlformats.org/spreadsheetml/2006/main" xmlns:r="http://schemas.openxmlformats.org/officeDocument/2006/relationships">
  <dimension ref="A1:G256"/>
  <sheetViews>
    <sheetView showGridLines="0" zoomScale="85" zoomScaleNormal="85" zoomScaleSheetLayoutView="100" workbookViewId="0" topLeftCell="B76">
      <selection activeCell="G81" sqref="G81"/>
    </sheetView>
  </sheetViews>
  <sheetFormatPr defaultColWidth="9.140625" defaultRowHeight="12.75" customHeight="1"/>
  <cols>
    <col min="1" max="1" width="5.421875" style="1" customWidth="1"/>
    <col min="2" max="2" width="12.28125" style="1" customWidth="1"/>
    <col min="3" max="3" width="5.421875" style="1" customWidth="1"/>
    <col min="4" max="4" width="16.421875" style="1" customWidth="1"/>
    <col min="5" max="5" width="31.421875" style="1" customWidth="1"/>
    <col min="6" max="6" width="3.421875" style="1" customWidth="1"/>
    <col min="7" max="7" width="31.421875" style="1" customWidth="1"/>
    <col min="8" max="8" width="8.421875" style="1" customWidth="1"/>
    <col min="9" max="16384" width="8.421875" style="0" customWidth="1"/>
  </cols>
  <sheetData>
    <row r="1" spans="1:7" ht="12.75" customHeight="1">
      <c r="A1" s="5"/>
      <c r="B1" s="61"/>
      <c r="C1" s="6" t="s">
        <v>0</v>
      </c>
      <c r="D1" s="5"/>
      <c r="E1" s="5"/>
      <c r="F1" s="5"/>
      <c r="G1" s="5"/>
    </row>
    <row r="2" spans="1:7" ht="12.75" customHeight="1">
      <c r="A2" s="5"/>
      <c r="B2" s="61"/>
      <c r="C2" s="6" t="s">
        <v>3</v>
      </c>
      <c r="D2" s="5"/>
      <c r="E2" s="5"/>
      <c r="F2" s="5"/>
      <c r="G2" s="5"/>
    </row>
    <row r="3" spans="1:7" ht="12.75" customHeight="1">
      <c r="A3" s="5"/>
      <c r="B3" s="61"/>
      <c r="C3" s="6" t="s">
        <v>4</v>
      </c>
      <c r="D3" s="5"/>
      <c r="E3" s="5"/>
      <c r="F3" s="5"/>
      <c r="G3" s="5"/>
    </row>
    <row r="4" spans="1:7" ht="12.75" customHeight="1">
      <c r="A4" s="5"/>
      <c r="B4" s="61"/>
      <c r="C4" s="13" t="s">
        <v>7</v>
      </c>
      <c r="D4" s="5"/>
      <c r="E4" s="5"/>
      <c r="F4" s="5"/>
      <c r="G4" s="5"/>
    </row>
    <row r="5" spans="1:7" ht="12.75" customHeight="1">
      <c r="A5" s="5"/>
      <c r="B5" s="79"/>
      <c r="C5" s="5"/>
      <c r="D5" s="5"/>
      <c r="E5" s="5"/>
      <c r="F5" s="5"/>
      <c r="G5" s="5"/>
    </row>
    <row r="6" spans="1:7" ht="16.5" customHeight="1">
      <c r="A6" s="5"/>
      <c r="B6" s="80" t="s">
        <v>53</v>
      </c>
      <c r="C6" s="8"/>
      <c r="D6" s="81"/>
      <c r="E6" s="82">
        <v>7</v>
      </c>
      <c r="F6" s="44"/>
      <c r="G6" s="30"/>
    </row>
    <row r="7" spans="1:7" ht="12.75" customHeight="1">
      <c r="A7" s="5"/>
      <c r="B7" s="83"/>
      <c r="C7" s="83"/>
      <c r="D7" s="81"/>
      <c r="E7" s="5"/>
      <c r="F7" s="44"/>
      <c r="G7" s="30"/>
    </row>
    <row r="8" spans="1:7" ht="16.5" customHeight="1">
      <c r="A8" s="5"/>
      <c r="B8" s="84" t="s">
        <v>54</v>
      </c>
      <c r="C8" s="85"/>
      <c r="D8" s="5"/>
      <c r="E8" s="5"/>
      <c r="F8" s="44"/>
      <c r="G8" s="30"/>
    </row>
    <row r="9" spans="1:7" ht="12.75" customHeight="1">
      <c r="A9" s="5"/>
      <c r="B9" s="8" t="s">
        <v>55</v>
      </c>
      <c r="C9" s="8"/>
      <c r="D9" s="8" t="s">
        <v>56</v>
      </c>
      <c r="E9" s="5"/>
      <c r="F9" s="6" t="s">
        <v>57</v>
      </c>
      <c r="G9" s="36" t="s">
        <v>58</v>
      </c>
    </row>
    <row r="10" spans="1:7" ht="12.75" customHeight="1">
      <c r="A10" s="5"/>
      <c r="B10" s="5"/>
      <c r="C10" s="5"/>
      <c r="D10" s="86" t="s">
        <v>59</v>
      </c>
      <c r="E10" s="5"/>
      <c r="F10" s="44"/>
      <c r="G10" s="30"/>
    </row>
    <row r="11" spans="1:7" ht="12.75" customHeight="1">
      <c r="A11" s="5"/>
      <c r="B11" s="5"/>
      <c r="C11" s="5"/>
      <c r="D11" s="5"/>
      <c r="E11" s="5"/>
      <c r="F11" s="44"/>
      <c r="G11" s="30"/>
    </row>
    <row r="12" spans="1:7" ht="12.75" customHeight="1">
      <c r="A12" s="5"/>
      <c r="B12" s="5"/>
      <c r="C12" s="5"/>
      <c r="D12" s="8" t="s">
        <v>60</v>
      </c>
      <c r="E12" s="5"/>
      <c r="F12" s="44"/>
      <c r="G12" s="30"/>
    </row>
    <row r="13" spans="1:7" ht="12.75" customHeight="1">
      <c r="A13" s="5"/>
      <c r="B13" s="5"/>
      <c r="C13" s="5"/>
      <c r="D13" s="8" t="s">
        <v>61</v>
      </c>
      <c r="E13" s="8" t="s">
        <v>62</v>
      </c>
      <c r="F13" s="44"/>
      <c r="G13" s="30"/>
    </row>
    <row r="14" spans="1:7" ht="12.75" customHeight="1">
      <c r="A14" s="5"/>
      <c r="B14" s="5"/>
      <c r="C14" s="5"/>
      <c r="D14" s="5"/>
      <c r="E14" s="5"/>
      <c r="F14" s="44"/>
      <c r="G14" s="30"/>
    </row>
    <row r="15" spans="1:7" ht="15.75" customHeight="1">
      <c r="A15" s="5"/>
      <c r="B15" s="84" t="s">
        <v>63</v>
      </c>
      <c r="C15" s="85"/>
      <c r="D15" s="5"/>
      <c r="E15" s="5"/>
      <c r="F15" s="44"/>
      <c r="G15" s="30"/>
    </row>
    <row r="16" spans="1:7" ht="12.75" customHeight="1">
      <c r="A16" s="5"/>
      <c r="B16" s="8" t="s">
        <v>64</v>
      </c>
      <c r="C16" s="8"/>
      <c r="D16" s="8" t="s">
        <v>65</v>
      </c>
      <c r="E16" s="5"/>
      <c r="F16" s="6" t="s">
        <v>57</v>
      </c>
      <c r="G16" s="5" t="s">
        <v>66</v>
      </c>
    </row>
    <row r="17" spans="1:7" ht="12.75" customHeight="1">
      <c r="A17" s="5"/>
      <c r="B17" s="5"/>
      <c r="C17" s="5"/>
      <c r="D17" s="87" t="s">
        <v>67</v>
      </c>
      <c r="E17" s="5"/>
      <c r="F17" s="44"/>
      <c r="G17" s="30"/>
    </row>
    <row r="18" spans="1:7" ht="12.75" customHeight="1">
      <c r="A18" s="5"/>
      <c r="B18" s="5"/>
      <c r="C18" s="5"/>
      <c r="D18" s="87"/>
      <c r="E18" s="5"/>
      <c r="F18" s="44"/>
      <c r="G18" s="30"/>
    </row>
    <row r="19" spans="1:7" ht="12.75" customHeight="1">
      <c r="A19" s="5"/>
      <c r="B19" s="5"/>
      <c r="C19" s="5"/>
      <c r="D19" s="8" t="s">
        <v>68</v>
      </c>
      <c r="E19" s="5"/>
      <c r="F19" s="6" t="s">
        <v>57</v>
      </c>
      <c r="G19" s="44" t="s">
        <v>69</v>
      </c>
    </row>
    <row r="20" spans="1:7" ht="12.75" customHeight="1">
      <c r="A20" s="5"/>
      <c r="B20" s="5"/>
      <c r="C20" s="5"/>
      <c r="D20" s="5" t="s">
        <v>70</v>
      </c>
      <c r="E20" s="5"/>
      <c r="F20" s="44"/>
      <c r="G20" s="30"/>
    </row>
    <row r="21" spans="1:7" ht="12.75" customHeight="1">
      <c r="A21" s="5"/>
      <c r="B21" s="5"/>
      <c r="C21" s="5"/>
      <c r="D21" s="5"/>
      <c r="E21" s="5"/>
      <c r="F21" s="44"/>
      <c r="G21" s="30"/>
    </row>
    <row r="22" spans="1:7" ht="12.75" customHeight="1">
      <c r="A22" s="5"/>
      <c r="B22" s="5"/>
      <c r="C22" s="5"/>
      <c r="D22" s="8" t="s">
        <v>71</v>
      </c>
      <c r="E22" s="5"/>
      <c r="F22" s="44"/>
      <c r="G22" s="19"/>
    </row>
    <row r="23" spans="1:7" ht="12.75" customHeight="1">
      <c r="A23" s="5"/>
      <c r="B23" s="5"/>
      <c r="C23" s="5"/>
      <c r="D23" s="8" t="s">
        <v>61</v>
      </c>
      <c r="E23" s="8" t="s">
        <v>72</v>
      </c>
      <c r="F23" s="44"/>
      <c r="G23" s="30"/>
    </row>
    <row r="24" spans="1:7" ht="12.75" customHeight="1">
      <c r="A24" s="5"/>
      <c r="B24" s="5"/>
      <c r="C24" s="5"/>
      <c r="D24" s="5"/>
      <c r="E24" s="5"/>
      <c r="F24" s="44"/>
      <c r="G24" s="30"/>
    </row>
    <row r="25" spans="1:7" ht="15.75" customHeight="1">
      <c r="A25" s="5"/>
      <c r="B25" s="84" t="s">
        <v>73</v>
      </c>
      <c r="C25" s="85"/>
      <c r="D25" s="5"/>
      <c r="E25" s="5"/>
      <c r="F25" s="44"/>
      <c r="G25" s="30"/>
    </row>
    <row r="26" spans="1:7" ht="12.75" customHeight="1">
      <c r="A26" s="5"/>
      <c r="B26" s="8" t="s">
        <v>64</v>
      </c>
      <c r="C26" s="8"/>
      <c r="D26" s="8" t="s">
        <v>74</v>
      </c>
      <c r="E26" s="5"/>
      <c r="F26" s="6" t="s">
        <v>57</v>
      </c>
      <c r="G26" s="8" t="s">
        <v>75</v>
      </c>
    </row>
    <row r="27" spans="1:7" ht="12.75" customHeight="1">
      <c r="A27" s="5"/>
      <c r="B27" s="5"/>
      <c r="C27" s="5"/>
      <c r="D27" s="86" t="s">
        <v>76</v>
      </c>
      <c r="E27" s="5"/>
      <c r="F27" s="5"/>
      <c r="G27" s="88"/>
    </row>
    <row r="28" spans="1:7" ht="12.75" customHeight="1">
      <c r="A28" s="5"/>
      <c r="B28" s="5"/>
      <c r="C28" s="5"/>
      <c r="D28" s="89"/>
      <c r="E28" s="5"/>
      <c r="F28" s="5"/>
      <c r="G28" s="5"/>
    </row>
    <row r="29" spans="1:7" ht="12.75" customHeight="1">
      <c r="A29" s="5"/>
      <c r="B29" s="5"/>
      <c r="C29" s="5"/>
      <c r="D29" s="8" t="s">
        <v>77</v>
      </c>
      <c r="E29" s="5"/>
      <c r="F29" s="44"/>
      <c r="G29" s="30"/>
    </row>
    <row r="30" spans="1:7" ht="12.75" customHeight="1">
      <c r="A30" s="5"/>
      <c r="B30" s="5"/>
      <c r="C30" s="5"/>
      <c r="D30" s="8" t="s">
        <v>61</v>
      </c>
      <c r="E30" s="8" t="s">
        <v>78</v>
      </c>
      <c r="F30" s="44"/>
      <c r="G30" s="30"/>
    </row>
    <row r="31" spans="1:7" ht="12.75" customHeight="1">
      <c r="A31" s="5"/>
      <c r="B31" s="5"/>
      <c r="C31" s="5"/>
      <c r="D31" s="8"/>
      <c r="E31" s="5"/>
      <c r="F31" s="44"/>
      <c r="G31" s="30"/>
    </row>
    <row r="32" spans="1:7" ht="15.75" customHeight="1">
      <c r="A32" s="5"/>
      <c r="B32" s="90" t="s">
        <v>79</v>
      </c>
      <c r="C32" s="85"/>
      <c r="D32" s="5"/>
      <c r="E32" s="5"/>
      <c r="F32" s="44"/>
      <c r="G32" s="30"/>
    </row>
    <row r="33" spans="1:7" ht="12.75" customHeight="1">
      <c r="A33" s="5"/>
      <c r="B33" s="8" t="s">
        <v>64</v>
      </c>
      <c r="C33" s="8"/>
      <c r="D33" s="8" t="s">
        <v>80</v>
      </c>
      <c r="E33" s="8"/>
      <c r="F33" s="6" t="s">
        <v>57</v>
      </c>
      <c r="G33" s="8" t="s">
        <v>81</v>
      </c>
    </row>
    <row r="34" spans="1:7" ht="12.75" customHeight="1">
      <c r="A34" s="5"/>
      <c r="B34" s="5"/>
      <c r="C34" s="5"/>
      <c r="D34" s="89" t="s">
        <v>82</v>
      </c>
      <c r="E34" s="5"/>
      <c r="F34" s="44"/>
      <c r="G34" s="30"/>
    </row>
    <row r="35" spans="1:7" ht="12.75" customHeight="1">
      <c r="A35" s="5"/>
      <c r="B35" s="5"/>
      <c r="C35" s="5"/>
      <c r="D35" s="5"/>
      <c r="E35" s="5"/>
      <c r="F35" s="44"/>
      <c r="G35" s="30"/>
    </row>
    <row r="36" spans="1:7" ht="12.75" customHeight="1">
      <c r="A36" s="5"/>
      <c r="B36" s="5"/>
      <c r="C36" s="5"/>
      <c r="D36" s="88" t="s">
        <v>83</v>
      </c>
      <c r="E36" s="5"/>
      <c r="F36" s="6" t="s">
        <v>57</v>
      </c>
      <c r="G36" s="91" t="s">
        <v>84</v>
      </c>
    </row>
    <row r="37" spans="1:7" ht="12.75" customHeight="1">
      <c r="A37" s="5"/>
      <c r="B37" s="5"/>
      <c r="C37" s="5"/>
      <c r="D37" s="5"/>
      <c r="E37" s="5"/>
      <c r="F37" s="44"/>
      <c r="G37" s="30"/>
    </row>
    <row r="38" spans="1:7" ht="12.75" customHeight="1">
      <c r="A38" s="5"/>
      <c r="B38" s="5"/>
      <c r="C38" s="5"/>
      <c r="D38" s="8" t="s">
        <v>60</v>
      </c>
      <c r="E38" s="5"/>
      <c r="F38" s="44"/>
      <c r="G38" s="30"/>
    </row>
    <row r="39" spans="1:7" ht="12.75" customHeight="1">
      <c r="A39" s="5"/>
      <c r="B39" s="5"/>
      <c r="C39" s="5"/>
      <c r="D39" s="8" t="s">
        <v>61</v>
      </c>
      <c r="E39" s="8" t="s">
        <v>85</v>
      </c>
      <c r="F39" s="44"/>
      <c r="G39" s="30"/>
    </row>
    <row r="40" spans="1:7" ht="12.75" customHeight="1">
      <c r="A40" s="5"/>
      <c r="B40" s="5"/>
      <c r="C40" s="5"/>
      <c r="D40" s="8"/>
      <c r="E40" s="5"/>
      <c r="F40" s="44"/>
      <c r="G40" s="30"/>
    </row>
    <row r="41" spans="1:7" ht="15.75" customHeight="1">
      <c r="A41" s="5"/>
      <c r="B41" s="84" t="s">
        <v>86</v>
      </c>
      <c r="C41" s="85"/>
      <c r="D41" s="5"/>
      <c r="E41" s="5"/>
      <c r="F41" s="44"/>
      <c r="G41" s="30"/>
    </row>
    <row r="42" spans="1:7" ht="12.75" customHeight="1">
      <c r="A42" s="5"/>
      <c r="B42" s="8" t="s">
        <v>64</v>
      </c>
      <c r="C42" s="8"/>
      <c r="D42" s="8" t="s">
        <v>87</v>
      </c>
      <c r="E42" s="5"/>
      <c r="F42" s="6" t="s">
        <v>57</v>
      </c>
      <c r="G42" s="8" t="s">
        <v>88</v>
      </c>
    </row>
    <row r="43" spans="1:7" ht="12.75" customHeight="1">
      <c r="A43" s="5"/>
      <c r="B43" s="5"/>
      <c r="C43" s="5"/>
      <c r="D43" s="87" t="s">
        <v>89</v>
      </c>
      <c r="E43" s="5"/>
      <c r="F43" s="5"/>
      <c r="G43" s="5"/>
    </row>
    <row r="44" spans="1:7" ht="12.75" customHeight="1">
      <c r="A44" s="5"/>
      <c r="B44" s="5"/>
      <c r="C44" s="5"/>
      <c r="D44" s="5"/>
      <c r="E44" s="5"/>
      <c r="F44" s="5"/>
      <c r="G44" s="5"/>
    </row>
    <row r="45" spans="1:7" ht="12.75" customHeight="1">
      <c r="A45" s="5"/>
      <c r="B45" s="5"/>
      <c r="C45" s="5"/>
      <c r="D45" s="36" t="s">
        <v>90</v>
      </c>
      <c r="E45" s="5"/>
      <c r="F45" s="6" t="s">
        <v>57</v>
      </c>
      <c r="G45" s="36" t="s">
        <v>91</v>
      </c>
    </row>
    <row r="46" spans="1:7" ht="12.75" customHeight="1">
      <c r="A46" s="5"/>
      <c r="B46" s="5"/>
      <c r="C46" s="5"/>
      <c r="D46" s="86" t="s">
        <v>92</v>
      </c>
      <c r="E46" s="5"/>
      <c r="F46" s="44"/>
      <c r="G46" s="30"/>
    </row>
    <row r="47" spans="1:7" ht="12.75" customHeight="1">
      <c r="A47" s="5"/>
      <c r="B47" s="5"/>
      <c r="C47" s="5"/>
      <c r="D47" s="5"/>
      <c r="E47" s="5"/>
      <c r="F47" s="44"/>
      <c r="G47" s="30"/>
    </row>
    <row r="48" spans="1:7" ht="12.75" customHeight="1">
      <c r="A48" s="5"/>
      <c r="B48" s="5"/>
      <c r="C48" s="5"/>
      <c r="D48" s="8" t="s">
        <v>93</v>
      </c>
      <c r="E48" s="5"/>
      <c r="F48" s="44"/>
      <c r="G48" s="30"/>
    </row>
    <row r="49" spans="1:7" ht="12.75" customHeight="1">
      <c r="A49" s="5"/>
      <c r="B49" s="5"/>
      <c r="C49" s="5"/>
      <c r="D49" s="8" t="s">
        <v>61</v>
      </c>
      <c r="E49" s="8" t="s">
        <v>94</v>
      </c>
      <c r="F49" s="44"/>
      <c r="G49" s="30"/>
    </row>
    <row r="50" spans="1:7" ht="12.75" customHeight="1">
      <c r="A50" s="5"/>
      <c r="B50" s="5"/>
      <c r="C50" s="5"/>
      <c r="D50" s="5"/>
      <c r="E50" s="5"/>
      <c r="F50" s="44"/>
      <c r="G50" s="30"/>
    </row>
    <row r="51" spans="1:7" ht="15.75" customHeight="1">
      <c r="A51" s="5"/>
      <c r="B51" s="85" t="s">
        <v>29</v>
      </c>
      <c r="C51" s="85"/>
      <c r="D51" s="5"/>
      <c r="E51" s="5"/>
      <c r="F51" s="44"/>
      <c r="G51" s="30"/>
    </row>
    <row r="52" spans="1:7" ht="12.75" customHeight="1">
      <c r="A52" s="5"/>
      <c r="B52" s="8" t="s">
        <v>64</v>
      </c>
      <c r="C52" s="8"/>
      <c r="D52" s="8" t="s">
        <v>95</v>
      </c>
      <c r="E52" s="5"/>
      <c r="F52" s="6" t="s">
        <v>57</v>
      </c>
      <c r="G52" s="5" t="s">
        <v>96</v>
      </c>
    </row>
    <row r="53" spans="1:7" ht="12.75" customHeight="1">
      <c r="A53" s="5"/>
      <c r="B53" s="5"/>
      <c r="C53" s="5"/>
      <c r="D53" s="5" t="s">
        <v>97</v>
      </c>
      <c r="E53" s="5"/>
      <c r="F53" s="5"/>
      <c r="G53" s="5"/>
    </row>
    <row r="54" spans="1:7" ht="12.75" customHeight="1">
      <c r="A54" s="5"/>
      <c r="B54" s="5"/>
      <c r="C54" s="5"/>
      <c r="D54" s="5"/>
      <c r="E54" s="5"/>
      <c r="F54" s="5"/>
      <c r="G54" s="5"/>
    </row>
    <row r="55" spans="1:7" ht="12.75" customHeight="1">
      <c r="A55" s="5"/>
      <c r="B55" s="5"/>
      <c r="C55" s="5"/>
      <c r="D55" s="8" t="s">
        <v>98</v>
      </c>
      <c r="E55" s="5"/>
      <c r="F55" s="6" t="s">
        <v>57</v>
      </c>
      <c r="G55" s="44" t="s">
        <v>99</v>
      </c>
    </row>
    <row r="56" spans="1:7" ht="12.75" customHeight="1">
      <c r="A56" s="5"/>
      <c r="B56" s="5"/>
      <c r="C56" s="5"/>
      <c r="D56" s="5" t="s">
        <v>100</v>
      </c>
      <c r="E56" s="5"/>
      <c r="F56" s="44"/>
      <c r="G56" s="30"/>
    </row>
    <row r="57" spans="1:7" ht="12.75" customHeight="1">
      <c r="A57" s="5"/>
      <c r="B57" s="5"/>
      <c r="C57" s="5"/>
      <c r="D57" s="5"/>
      <c r="E57" s="5"/>
      <c r="F57" s="44"/>
      <c r="G57" s="30"/>
    </row>
    <row r="58" spans="1:7" ht="12.75" customHeight="1">
      <c r="A58" s="5"/>
      <c r="B58" s="5"/>
      <c r="C58" s="5"/>
      <c r="D58" s="8" t="s">
        <v>101</v>
      </c>
      <c r="E58" s="5"/>
      <c r="F58" s="44"/>
      <c r="G58" s="30"/>
    </row>
    <row r="59" spans="1:7" ht="12.75" customHeight="1">
      <c r="A59" s="5"/>
      <c r="B59" s="5"/>
      <c r="C59" s="5"/>
      <c r="D59" s="8" t="s">
        <v>61</v>
      </c>
      <c r="E59" s="8" t="s">
        <v>102</v>
      </c>
      <c r="F59" s="44"/>
      <c r="G59" s="30"/>
    </row>
    <row r="60" spans="1:7" ht="12.75" customHeight="1">
      <c r="A60" s="5"/>
      <c r="B60" s="5"/>
      <c r="C60" s="5"/>
      <c r="D60" s="8"/>
      <c r="E60" s="8"/>
      <c r="F60" s="44"/>
      <c r="G60" s="30"/>
    </row>
    <row r="61" spans="1:7" ht="12.75" customHeight="1">
      <c r="A61" s="5"/>
      <c r="B61" s="84" t="s">
        <v>103</v>
      </c>
      <c r="C61" s="85"/>
      <c r="D61" s="5"/>
      <c r="E61" s="5"/>
      <c r="F61" s="44"/>
      <c r="G61" s="30"/>
    </row>
    <row r="62" spans="1:7" ht="12.75" customHeight="1">
      <c r="A62" s="5"/>
      <c r="B62" s="8" t="s">
        <v>64</v>
      </c>
      <c r="C62" s="8"/>
      <c r="D62" s="92" t="s">
        <v>104</v>
      </c>
      <c r="E62" s="5" t="s">
        <v>105</v>
      </c>
      <c r="F62" s="47" t="s">
        <v>57</v>
      </c>
      <c r="G62" s="93" t="s">
        <v>106</v>
      </c>
    </row>
    <row r="63" spans="1:7" ht="12.75" customHeight="1">
      <c r="A63" s="5"/>
      <c r="B63" s="5"/>
      <c r="C63" s="5"/>
      <c r="D63" s="89" t="s">
        <v>107</v>
      </c>
      <c r="E63" s="5"/>
      <c r="F63" s="44"/>
      <c r="G63" s="94"/>
    </row>
    <row r="64" spans="1:7" ht="12.75" customHeight="1">
      <c r="A64" s="5"/>
      <c r="B64" s="5"/>
      <c r="C64" s="5"/>
      <c r="D64" s="89"/>
      <c r="E64" s="5"/>
      <c r="F64" s="44"/>
      <c r="G64" s="30"/>
    </row>
    <row r="65" spans="1:7" ht="12.75" customHeight="1">
      <c r="A65" s="5"/>
      <c r="B65" s="5"/>
      <c r="C65" s="5"/>
      <c r="D65" s="95" t="s">
        <v>108</v>
      </c>
      <c r="E65" s="5"/>
      <c r="F65" s="47" t="s">
        <v>57</v>
      </c>
      <c r="G65" s="93"/>
    </row>
    <row r="66" spans="1:7" ht="12.75" customHeight="1">
      <c r="A66" s="5"/>
      <c r="B66" s="5"/>
      <c r="C66" s="5"/>
      <c r="D66" s="89"/>
      <c r="E66" s="5"/>
      <c r="F66" s="6"/>
      <c r="G66" s="91"/>
    </row>
    <row r="67" spans="1:7" ht="12.75" customHeight="1">
      <c r="A67" s="5"/>
      <c r="B67" s="5"/>
      <c r="C67" s="5"/>
      <c r="D67" s="8" t="s">
        <v>109</v>
      </c>
      <c r="E67" s="8"/>
      <c r="F67" s="44"/>
      <c r="G67" s="30"/>
    </row>
    <row r="68" spans="1:7" ht="12.75" customHeight="1">
      <c r="A68" s="5"/>
      <c r="B68" s="5"/>
      <c r="C68" s="5"/>
      <c r="D68" s="8" t="s">
        <v>61</v>
      </c>
      <c r="E68" s="48" t="s">
        <v>110</v>
      </c>
      <c r="F68" s="44"/>
      <c r="G68" s="30"/>
    </row>
    <row r="69" spans="1:7" ht="12.75" customHeight="1">
      <c r="A69" s="5"/>
      <c r="B69" s="5"/>
      <c r="C69" s="5"/>
      <c r="D69" s="8"/>
      <c r="E69" s="8"/>
      <c r="F69" s="44"/>
      <c r="G69" s="30"/>
    </row>
    <row r="70" spans="1:7" ht="15.75" customHeight="1">
      <c r="A70" s="5"/>
      <c r="B70" s="85" t="s">
        <v>111</v>
      </c>
      <c r="C70" s="85"/>
      <c r="D70" s="5"/>
      <c r="E70" s="5"/>
      <c r="F70" s="44"/>
      <c r="G70" s="30"/>
    </row>
    <row r="71" spans="1:7" ht="12.75" customHeight="1">
      <c r="A71" s="5"/>
      <c r="B71" s="5"/>
      <c r="C71" s="5"/>
      <c r="D71" s="5"/>
      <c r="E71" s="5"/>
      <c r="F71" s="44"/>
      <c r="G71" s="30"/>
    </row>
    <row r="72" spans="1:7" ht="12.75" customHeight="1">
      <c r="A72" s="5"/>
      <c r="B72" s="8" t="s">
        <v>112</v>
      </c>
      <c r="C72" s="8"/>
      <c r="D72" s="5"/>
      <c r="E72" s="89" t="s">
        <v>113</v>
      </c>
      <c r="F72" s="8" t="s">
        <v>57</v>
      </c>
      <c r="G72" s="8" t="s">
        <v>114</v>
      </c>
    </row>
    <row r="73" spans="1:7" ht="12.75" customHeight="1">
      <c r="A73" s="5"/>
      <c r="B73" s="5"/>
      <c r="C73" s="5"/>
      <c r="D73" s="5"/>
      <c r="E73" s="5"/>
      <c r="F73" s="8" t="s">
        <v>115</v>
      </c>
      <c r="G73" s="8" t="s">
        <v>116</v>
      </c>
    </row>
    <row r="74" spans="1:7" ht="12.75" customHeight="1">
      <c r="A74" s="5"/>
      <c r="B74" s="96" t="s">
        <v>117</v>
      </c>
      <c r="C74" s="8"/>
      <c r="D74" s="5"/>
      <c r="E74" s="5"/>
      <c r="F74" s="44"/>
      <c r="G74" s="30"/>
    </row>
    <row r="75" spans="1:7" ht="12.75" customHeight="1">
      <c r="A75" s="5"/>
      <c r="B75" s="8" t="s">
        <v>118</v>
      </c>
      <c r="C75" s="8"/>
      <c r="D75" s="5"/>
      <c r="E75" s="5"/>
      <c r="F75" s="44"/>
      <c r="G75" s="30"/>
    </row>
    <row r="76" spans="1:7" ht="12.75" customHeight="1">
      <c r="A76" s="5"/>
      <c r="B76" s="5"/>
      <c r="C76" s="5"/>
      <c r="D76" s="5"/>
      <c r="E76" s="5"/>
      <c r="F76" s="44"/>
      <c r="G76" s="30"/>
    </row>
    <row r="77" spans="1:7" ht="15.75" customHeight="1">
      <c r="A77" s="5"/>
      <c r="B77" s="85" t="s">
        <v>119</v>
      </c>
      <c r="C77" s="85"/>
      <c r="D77" s="5"/>
      <c r="E77" s="5"/>
      <c r="F77" s="44"/>
      <c r="G77" s="30"/>
    </row>
    <row r="78" spans="1:7" ht="12.75" customHeight="1">
      <c r="A78" s="5"/>
      <c r="B78" s="8" t="s">
        <v>120</v>
      </c>
      <c r="C78" s="8"/>
      <c r="D78" s="5"/>
      <c r="E78" s="5"/>
      <c r="F78" s="97" t="s">
        <v>121</v>
      </c>
      <c r="G78" s="93" t="s">
        <v>122</v>
      </c>
    </row>
    <row r="79" spans="1:7" ht="12.75" customHeight="1">
      <c r="A79" s="5"/>
      <c r="B79" s="98" t="s">
        <v>123</v>
      </c>
      <c r="C79" s="98"/>
      <c r="D79" s="5"/>
      <c r="E79" s="5"/>
      <c r="F79" s="44"/>
      <c r="G79" s="30"/>
    </row>
    <row r="80" spans="1:7" ht="12.75" customHeight="1">
      <c r="A80" s="5"/>
      <c r="B80" s="98"/>
      <c r="C80" s="98"/>
      <c r="D80" s="5"/>
      <c r="E80" s="5"/>
      <c r="F80" s="44"/>
      <c r="G80" s="30"/>
    </row>
    <row r="81" spans="1:7" ht="12.75" customHeight="1">
      <c r="A81" s="5"/>
      <c r="B81" s="98"/>
      <c r="C81" s="98"/>
      <c r="D81" s="5"/>
      <c r="E81" s="5"/>
      <c r="F81" s="44"/>
      <c r="G81" s="30"/>
    </row>
    <row r="82" spans="1:7" ht="12.75" customHeight="1">
      <c r="A82" s="5"/>
      <c r="B82" s="98"/>
      <c r="C82" s="98"/>
      <c r="D82" s="5"/>
      <c r="E82" s="5"/>
      <c r="F82" s="44"/>
      <c r="G82" s="30"/>
    </row>
    <row r="83" spans="1:7" ht="20.25" customHeight="1">
      <c r="A83" s="5"/>
      <c r="B83" s="99" t="s">
        <v>124</v>
      </c>
      <c r="C83" s="99"/>
      <c r="D83" s="5"/>
      <c r="E83" s="5"/>
      <c r="F83" s="44"/>
      <c r="G83" s="30"/>
    </row>
    <row r="84" spans="1:7" ht="12.75" customHeight="1">
      <c r="A84" s="5"/>
      <c r="B84" s="8" t="s">
        <v>125</v>
      </c>
      <c r="C84" s="5"/>
      <c r="D84" s="5"/>
      <c r="E84" s="5"/>
      <c r="F84" s="44"/>
      <c r="G84" s="30"/>
    </row>
    <row r="85" spans="1:7" ht="12.75" customHeight="1">
      <c r="A85" s="5"/>
      <c r="B85" s="8" t="s">
        <v>126</v>
      </c>
      <c r="C85" s="8"/>
      <c r="D85" s="5"/>
      <c r="E85" s="5"/>
      <c r="F85" s="44"/>
      <c r="G85" s="30"/>
    </row>
    <row r="86" spans="1:7" ht="12.75" customHeight="1">
      <c r="A86" s="5"/>
      <c r="B86" s="8" t="s">
        <v>127</v>
      </c>
      <c r="C86" s="8"/>
      <c r="D86" s="5"/>
      <c r="E86" s="5"/>
      <c r="F86" s="44"/>
      <c r="G86" s="30"/>
    </row>
    <row r="87" spans="1:7" ht="12.75" customHeight="1">
      <c r="A87" s="5"/>
      <c r="B87" s="8" t="s">
        <v>128</v>
      </c>
      <c r="C87" s="8"/>
      <c r="D87" s="5"/>
      <c r="E87" s="5"/>
      <c r="F87" s="44"/>
      <c r="G87" s="30"/>
    </row>
    <row r="88" spans="1:7" ht="12.75" customHeight="1">
      <c r="A88" s="5"/>
      <c r="B88" s="8"/>
      <c r="C88" s="8"/>
      <c r="D88" s="5"/>
      <c r="E88" s="5"/>
      <c r="F88" s="44"/>
      <c r="G88" s="30"/>
    </row>
    <row r="89" spans="1:7" ht="21" customHeight="1">
      <c r="A89" s="5"/>
      <c r="B89" s="100" t="s">
        <v>129</v>
      </c>
      <c r="C89" s="101"/>
      <c r="D89" s="102"/>
      <c r="E89" s="102"/>
      <c r="F89" s="103"/>
      <c r="G89" s="104"/>
    </row>
    <row r="90" spans="1:7" ht="12.75" customHeight="1">
      <c r="A90" s="5"/>
      <c r="B90" s="5"/>
      <c r="C90" s="5"/>
      <c r="D90" s="5"/>
      <c r="E90" s="5"/>
      <c r="F90" s="44"/>
      <c r="G90" s="30"/>
    </row>
    <row r="91" spans="1:7" ht="15.75" customHeight="1">
      <c r="A91" s="5"/>
      <c r="B91" s="85" t="s">
        <v>130</v>
      </c>
      <c r="C91" s="85"/>
      <c r="D91" s="5"/>
      <c r="E91" s="5"/>
      <c r="F91" s="44"/>
      <c r="G91" s="30"/>
    </row>
    <row r="92" spans="1:7" ht="12.75" customHeight="1">
      <c r="A92" s="5"/>
      <c r="B92" s="5"/>
      <c r="C92" s="5"/>
      <c r="D92" s="5"/>
      <c r="E92" s="5"/>
      <c r="F92" s="44"/>
      <c r="G92" s="30"/>
    </row>
    <row r="93" spans="1:7" ht="12.75" customHeight="1">
      <c r="A93" s="5"/>
      <c r="B93" s="8" t="s">
        <v>131</v>
      </c>
      <c r="C93" s="8"/>
      <c r="D93" s="5"/>
      <c r="E93" s="5"/>
      <c r="F93" s="44"/>
      <c r="G93" s="30"/>
    </row>
    <row r="94" spans="1:7" ht="12.75" customHeight="1">
      <c r="A94" s="5"/>
      <c r="B94" s="8" t="s">
        <v>132</v>
      </c>
      <c r="C94" s="8"/>
      <c r="D94" s="5"/>
      <c r="E94" s="5"/>
      <c r="F94" s="44"/>
      <c r="G94" s="30"/>
    </row>
    <row r="95" spans="1:7" ht="12.75" customHeight="1">
      <c r="A95" s="5"/>
      <c r="B95" s="8" t="s">
        <v>133</v>
      </c>
      <c r="C95" s="8"/>
      <c r="D95" s="5"/>
      <c r="E95" s="5"/>
      <c r="F95" s="44"/>
      <c r="G95" s="30"/>
    </row>
    <row r="96" spans="1:7" ht="12.75" customHeight="1">
      <c r="A96" s="5"/>
      <c r="B96" s="8" t="s">
        <v>134</v>
      </c>
      <c r="C96" s="8"/>
      <c r="D96" s="5"/>
      <c r="E96" s="5"/>
      <c r="F96" s="44"/>
      <c r="G96" s="30"/>
    </row>
    <row r="97" spans="1:7" ht="12.75" customHeight="1">
      <c r="A97" s="5"/>
      <c r="B97" s="8" t="s">
        <v>135</v>
      </c>
      <c r="C97" s="8"/>
      <c r="D97" s="5"/>
      <c r="E97" s="5"/>
      <c r="F97" s="44"/>
      <c r="G97" s="30"/>
    </row>
    <row r="98" spans="1:7" ht="12.75" customHeight="1">
      <c r="A98" s="5"/>
      <c r="B98" s="8" t="s">
        <v>136</v>
      </c>
      <c r="C98" s="8"/>
      <c r="D98" s="5"/>
      <c r="E98" s="5"/>
      <c r="F98" s="44"/>
      <c r="G98" s="30"/>
    </row>
    <row r="99" spans="1:7" ht="12.75" customHeight="1">
      <c r="A99" s="5"/>
      <c r="B99" s="8" t="s">
        <v>137</v>
      </c>
      <c r="C99" s="8"/>
      <c r="D99" s="5"/>
      <c r="E99" s="5"/>
      <c r="F99" s="44"/>
      <c r="G99" s="30"/>
    </row>
    <row r="100" spans="1:7" ht="12.75" customHeight="1">
      <c r="A100" s="5"/>
      <c r="B100" s="5"/>
      <c r="C100" s="5"/>
      <c r="D100" s="5"/>
      <c r="E100" s="5"/>
      <c r="F100" s="44"/>
      <c r="G100" s="30"/>
    </row>
    <row r="101" spans="1:7" ht="12.75" customHeight="1">
      <c r="A101" s="5"/>
      <c r="B101" s="8" t="s">
        <v>138</v>
      </c>
      <c r="C101" s="8"/>
      <c r="D101" s="5"/>
      <c r="E101" s="5"/>
      <c r="F101" s="44"/>
      <c r="G101" s="30"/>
    </row>
    <row r="102" spans="1:7" ht="12.75" customHeight="1">
      <c r="A102" s="5"/>
      <c r="B102" s="5"/>
      <c r="C102" s="5"/>
      <c r="D102" s="5"/>
      <c r="E102" s="5"/>
      <c r="F102" s="44"/>
      <c r="G102" s="30"/>
    </row>
    <row r="103" spans="1:7" ht="12.75" customHeight="1">
      <c r="A103" s="5"/>
      <c r="B103" s="8" t="s">
        <v>139</v>
      </c>
      <c r="C103" s="8"/>
      <c r="D103" s="5"/>
      <c r="E103" s="5"/>
      <c r="F103" s="44"/>
      <c r="G103" s="30"/>
    </row>
    <row r="104" spans="1:7" ht="12.75" customHeight="1">
      <c r="A104" s="5"/>
      <c r="B104" s="8" t="s">
        <v>140</v>
      </c>
      <c r="C104" s="8"/>
      <c r="D104" s="5"/>
      <c r="E104" s="5"/>
      <c r="F104" s="44"/>
      <c r="G104" s="30"/>
    </row>
    <row r="105" spans="1:7" ht="12.75" customHeight="1">
      <c r="A105" s="5"/>
      <c r="B105" s="8" t="s">
        <v>141</v>
      </c>
      <c r="C105" s="8"/>
      <c r="D105" s="5"/>
      <c r="E105" s="5"/>
      <c r="F105" s="44"/>
      <c r="G105" s="30"/>
    </row>
    <row r="106" spans="1:7" ht="12.75" customHeight="1">
      <c r="A106" s="5"/>
      <c r="B106" s="8" t="s">
        <v>142</v>
      </c>
      <c r="C106" s="8"/>
      <c r="D106" s="5"/>
      <c r="E106" s="5"/>
      <c r="F106" s="44"/>
      <c r="G106" s="30"/>
    </row>
    <row r="107" spans="1:7" ht="12.75" customHeight="1">
      <c r="A107" s="5"/>
      <c r="B107" s="8" t="s">
        <v>143</v>
      </c>
      <c r="C107" s="8"/>
      <c r="D107" s="5"/>
      <c r="E107" s="5"/>
      <c r="F107" s="44"/>
      <c r="G107" s="30"/>
    </row>
    <row r="108" spans="1:7" ht="12.75" customHeight="1">
      <c r="A108" s="5"/>
      <c r="B108" s="8" t="s">
        <v>144</v>
      </c>
      <c r="C108" s="8"/>
      <c r="D108" s="5"/>
      <c r="E108" s="5"/>
      <c r="F108" s="44"/>
      <c r="G108" s="30"/>
    </row>
    <row r="109" spans="1:7" ht="12.75" customHeight="1">
      <c r="A109" s="5"/>
      <c r="B109" s="8" t="s">
        <v>145</v>
      </c>
      <c r="C109" s="8"/>
      <c r="D109" s="5"/>
      <c r="E109" s="5"/>
      <c r="F109" s="44"/>
      <c r="G109" s="30"/>
    </row>
    <row r="110" spans="1:7" ht="12.75" customHeight="1">
      <c r="A110" s="5"/>
      <c r="B110" s="5"/>
      <c r="C110" s="5"/>
      <c r="D110" s="5"/>
      <c r="E110" s="5"/>
      <c r="F110" s="44"/>
      <c r="G110" s="30"/>
    </row>
    <row r="111" spans="1:7" ht="12.75" customHeight="1">
      <c r="A111" s="5"/>
      <c r="B111" s="8" t="s">
        <v>146</v>
      </c>
      <c r="C111" s="8"/>
      <c r="D111" s="5"/>
      <c r="E111" s="5"/>
      <c r="F111" s="44"/>
      <c r="G111" s="30"/>
    </row>
    <row r="112" spans="1:7" ht="12.75" customHeight="1">
      <c r="A112" s="5"/>
      <c r="B112" s="8" t="s">
        <v>147</v>
      </c>
      <c r="C112" s="8"/>
      <c r="D112" s="5"/>
      <c r="E112" s="5"/>
      <c r="F112" s="44"/>
      <c r="G112" s="30"/>
    </row>
    <row r="113" spans="1:7" ht="12.75" customHeight="1">
      <c r="A113" s="5"/>
      <c r="B113" s="5"/>
      <c r="C113" s="5"/>
      <c r="D113" s="5"/>
      <c r="E113" s="5"/>
      <c r="F113" s="44"/>
      <c r="G113" s="30"/>
    </row>
    <row r="114" spans="1:7" ht="12.75" customHeight="1">
      <c r="A114" s="5"/>
      <c r="B114" s="8" t="s">
        <v>148</v>
      </c>
      <c r="C114" s="8"/>
      <c r="D114" s="5"/>
      <c r="E114" s="5"/>
      <c r="F114" s="44"/>
      <c r="G114" s="30"/>
    </row>
    <row r="115" spans="1:7" ht="12.75" customHeight="1">
      <c r="A115" s="5"/>
      <c r="B115" s="8" t="s">
        <v>149</v>
      </c>
      <c r="C115" s="8"/>
      <c r="D115" s="5"/>
      <c r="E115" s="5"/>
      <c r="F115" s="44"/>
      <c r="G115" s="30"/>
    </row>
    <row r="116" spans="1:7" ht="12.75" customHeight="1">
      <c r="A116" s="5"/>
      <c r="B116" s="8" t="s">
        <v>150</v>
      </c>
      <c r="C116" s="8"/>
      <c r="D116" s="5"/>
      <c r="E116" s="5"/>
      <c r="F116" s="44"/>
      <c r="G116" s="30"/>
    </row>
    <row r="117" spans="1:7" ht="12.75" customHeight="1">
      <c r="A117" s="5"/>
      <c r="B117" s="5"/>
      <c r="C117" s="5"/>
      <c r="D117" s="5"/>
      <c r="E117" s="5"/>
      <c r="F117" s="44"/>
      <c r="G117" s="30"/>
    </row>
    <row r="118" spans="1:7" ht="12.75" customHeight="1">
      <c r="A118" s="5"/>
      <c r="B118" s="8" t="s">
        <v>151</v>
      </c>
      <c r="C118" s="8"/>
      <c r="D118" s="5"/>
      <c r="E118" s="5"/>
      <c r="F118" s="44"/>
      <c r="G118" s="30"/>
    </row>
    <row r="119" spans="1:7" ht="12.75" customHeight="1">
      <c r="A119" s="5"/>
      <c r="B119" s="8" t="s">
        <v>152</v>
      </c>
      <c r="C119" s="8"/>
      <c r="D119" s="5"/>
      <c r="E119" s="5"/>
      <c r="F119" s="44"/>
      <c r="G119" s="30"/>
    </row>
    <row r="120" spans="1:7" ht="12.75" customHeight="1">
      <c r="A120" s="5"/>
      <c r="B120" s="5"/>
      <c r="C120" s="5"/>
      <c r="D120" s="5"/>
      <c r="E120" s="5"/>
      <c r="F120" s="44"/>
      <c r="G120" s="30"/>
    </row>
    <row r="121" spans="1:7" ht="12.75" customHeight="1">
      <c r="A121" s="5"/>
      <c r="B121" s="8" t="s">
        <v>153</v>
      </c>
      <c r="C121" s="8"/>
      <c r="D121" s="5"/>
      <c r="E121" s="5"/>
      <c r="F121" s="44"/>
      <c r="G121" s="30"/>
    </row>
    <row r="122" spans="1:7" ht="12.75" customHeight="1">
      <c r="A122" s="5"/>
      <c r="B122" s="8" t="s">
        <v>154</v>
      </c>
      <c r="C122" s="8"/>
      <c r="D122" s="5"/>
      <c r="E122" s="5"/>
      <c r="F122" s="44"/>
      <c r="G122" s="30"/>
    </row>
    <row r="123" spans="1:7" ht="12.75" customHeight="1">
      <c r="A123" s="5"/>
      <c r="B123" s="8" t="s">
        <v>155</v>
      </c>
      <c r="C123" s="8"/>
      <c r="D123" s="5"/>
      <c r="E123" s="5"/>
      <c r="F123" s="44"/>
      <c r="G123" s="30"/>
    </row>
    <row r="124" spans="1:7" ht="12.75" customHeight="1">
      <c r="A124" s="5"/>
      <c r="B124" s="8" t="s">
        <v>156</v>
      </c>
      <c r="C124" s="8"/>
      <c r="D124" s="5"/>
      <c r="E124" s="5"/>
      <c r="F124" s="44"/>
      <c r="G124" s="30"/>
    </row>
    <row r="125" spans="1:7" ht="12.75" customHeight="1">
      <c r="A125" s="5"/>
      <c r="B125" s="5"/>
      <c r="C125" s="5"/>
      <c r="D125" s="5"/>
      <c r="E125" s="5"/>
      <c r="F125" s="44"/>
      <c r="G125" s="30"/>
    </row>
    <row r="126" spans="1:7" ht="12.75" customHeight="1">
      <c r="A126" s="5"/>
      <c r="B126" s="8" t="s">
        <v>157</v>
      </c>
      <c r="C126" s="8"/>
      <c r="D126" s="5"/>
      <c r="E126" s="5"/>
      <c r="F126" s="44"/>
      <c r="G126" s="30"/>
    </row>
    <row r="127" spans="1:7" ht="12.75" customHeight="1">
      <c r="A127" s="5"/>
      <c r="B127" s="5"/>
      <c r="C127" s="5"/>
      <c r="D127" s="5"/>
      <c r="E127" s="5"/>
      <c r="F127" s="44"/>
      <c r="G127" s="30"/>
    </row>
    <row r="128" spans="1:7" ht="12.75" customHeight="1">
      <c r="A128" s="5"/>
      <c r="B128" s="8" t="s">
        <v>158</v>
      </c>
      <c r="C128" s="8"/>
      <c r="D128" s="5"/>
      <c r="E128" s="5"/>
      <c r="F128" s="44"/>
      <c r="G128" s="30"/>
    </row>
    <row r="129" spans="1:7" ht="12.75" customHeight="1">
      <c r="A129" s="5"/>
      <c r="B129" s="5"/>
      <c r="C129" s="5"/>
      <c r="D129" s="5"/>
      <c r="E129" s="5"/>
      <c r="F129" s="44"/>
      <c r="G129" s="30"/>
    </row>
    <row r="130" spans="1:7" ht="20.25" customHeight="1">
      <c r="A130" s="5"/>
      <c r="B130" s="99" t="s">
        <v>159</v>
      </c>
      <c r="C130" s="99"/>
      <c r="D130" s="5"/>
      <c r="E130" s="5"/>
      <c r="F130" s="44"/>
      <c r="G130" s="30"/>
    </row>
    <row r="131" spans="1:7" ht="12.75" customHeight="1">
      <c r="A131" s="5"/>
      <c r="B131" s="5"/>
      <c r="C131" s="5"/>
      <c r="D131" s="5"/>
      <c r="E131" s="5"/>
      <c r="F131" s="44"/>
      <c r="G131" s="30"/>
    </row>
    <row r="132" spans="1:7" ht="12.75" customHeight="1">
      <c r="A132" s="5"/>
      <c r="B132" s="8" t="s">
        <v>160</v>
      </c>
      <c r="C132" s="8"/>
      <c r="D132" s="5"/>
      <c r="E132" s="5"/>
      <c r="F132" s="44"/>
      <c r="G132" s="30"/>
    </row>
    <row r="133" spans="1:7" ht="12.75" customHeight="1">
      <c r="A133" s="5"/>
      <c r="B133" s="5"/>
      <c r="C133" s="5"/>
      <c r="D133" s="5"/>
      <c r="E133" s="5"/>
      <c r="F133" s="44"/>
      <c r="G133" s="30"/>
    </row>
    <row r="134" spans="1:7" ht="12.75" customHeight="1">
      <c r="A134" s="5"/>
      <c r="B134" s="8" t="s">
        <v>161</v>
      </c>
      <c r="C134" s="8"/>
      <c r="D134" s="5"/>
      <c r="E134" s="5"/>
      <c r="F134" s="44"/>
      <c r="G134" s="30"/>
    </row>
    <row r="135" spans="1:7" ht="12.75" customHeight="1">
      <c r="A135" s="5"/>
      <c r="B135" s="5"/>
      <c r="C135" s="5"/>
      <c r="D135" s="5"/>
      <c r="E135" s="5"/>
      <c r="F135" s="44"/>
      <c r="G135" s="30"/>
    </row>
    <row r="136" spans="1:7" ht="12.75" customHeight="1">
      <c r="A136" s="5"/>
      <c r="B136" s="8" t="s">
        <v>162</v>
      </c>
      <c r="C136" s="8"/>
      <c r="D136" s="5"/>
      <c r="E136" s="5"/>
      <c r="F136" s="44"/>
      <c r="G136" s="30"/>
    </row>
    <row r="137" spans="1:7" ht="12.75" customHeight="1">
      <c r="A137" s="5"/>
      <c r="B137" s="5"/>
      <c r="C137" s="5"/>
      <c r="D137" s="5"/>
      <c r="E137" s="5"/>
      <c r="F137" s="44"/>
      <c r="G137" s="30"/>
    </row>
    <row r="138" spans="1:7" ht="12.75" customHeight="1">
      <c r="A138" s="5"/>
      <c r="B138" s="8" t="s">
        <v>163</v>
      </c>
      <c r="C138" s="8"/>
      <c r="D138" s="5"/>
      <c r="E138" s="5"/>
      <c r="F138" s="44"/>
      <c r="G138" s="30"/>
    </row>
    <row r="139" spans="1:7" ht="12.75" customHeight="1">
      <c r="A139" s="5"/>
      <c r="B139" s="8" t="s">
        <v>164</v>
      </c>
      <c r="C139" s="8"/>
      <c r="D139" s="5"/>
      <c r="E139" s="5"/>
      <c r="F139" s="44"/>
      <c r="G139" s="30"/>
    </row>
    <row r="140" spans="1:7" ht="12.75" customHeight="1">
      <c r="A140" s="5"/>
      <c r="B140" s="5"/>
      <c r="C140" s="5"/>
      <c r="D140" s="5"/>
      <c r="E140" s="5"/>
      <c r="F140" s="44"/>
      <c r="G140" s="30"/>
    </row>
    <row r="141" spans="1:7" ht="18" customHeight="1">
      <c r="A141" s="5"/>
      <c r="B141" s="105" t="s">
        <v>165</v>
      </c>
      <c r="C141" s="105"/>
      <c r="D141" s="5"/>
      <c r="E141" s="5"/>
      <c r="F141" s="44"/>
      <c r="G141" s="30"/>
    </row>
    <row r="142" spans="1:7" ht="12.75" customHeight="1">
      <c r="A142" s="5"/>
      <c r="B142" s="5"/>
      <c r="C142" s="5"/>
      <c r="D142" s="5"/>
      <c r="E142" s="5"/>
      <c r="F142" s="44"/>
      <c r="G142" s="30"/>
    </row>
    <row r="143" spans="1:7" ht="12.75" customHeight="1">
      <c r="A143" s="5"/>
      <c r="B143" s="8" t="s">
        <v>166</v>
      </c>
      <c r="C143" s="8"/>
      <c r="D143" s="5"/>
      <c r="E143" s="5"/>
      <c r="F143" s="44"/>
      <c r="G143" s="30"/>
    </row>
    <row r="144" spans="1:7" ht="12.75" customHeight="1">
      <c r="A144" s="5"/>
      <c r="B144" s="8" t="s">
        <v>167</v>
      </c>
      <c r="C144" s="8"/>
      <c r="D144" s="5"/>
      <c r="E144" s="5"/>
      <c r="F144" s="44"/>
      <c r="G144" s="30"/>
    </row>
    <row r="145" spans="1:7" ht="12.75" customHeight="1">
      <c r="A145" s="5"/>
      <c r="B145" s="8" t="s">
        <v>168</v>
      </c>
      <c r="C145" s="8"/>
      <c r="D145" s="5"/>
      <c r="E145" s="5"/>
      <c r="F145" s="44"/>
      <c r="G145" s="30"/>
    </row>
    <row r="146" spans="1:7" ht="12.75" customHeight="1">
      <c r="A146" s="5"/>
      <c r="B146" s="5"/>
      <c r="C146" s="5"/>
      <c r="D146" s="5"/>
      <c r="E146" s="5"/>
      <c r="F146" s="44"/>
      <c r="G146" s="30"/>
    </row>
    <row r="147" spans="1:7" ht="12.75" customHeight="1">
      <c r="A147" s="5"/>
      <c r="B147" s="8" t="s">
        <v>169</v>
      </c>
      <c r="C147" s="8"/>
      <c r="D147" s="5"/>
      <c r="E147" s="5"/>
      <c r="F147" s="44"/>
      <c r="G147" s="30"/>
    </row>
    <row r="148" spans="1:7" ht="12.75" customHeight="1">
      <c r="A148" s="5"/>
      <c r="B148" s="8" t="s">
        <v>170</v>
      </c>
      <c r="C148" s="8"/>
      <c r="D148" s="5"/>
      <c r="E148" s="5"/>
      <c r="F148" s="44"/>
      <c r="G148" s="30"/>
    </row>
    <row r="149" spans="1:7" ht="12.75" customHeight="1">
      <c r="A149" s="5"/>
      <c r="B149" s="8" t="s">
        <v>171</v>
      </c>
      <c r="C149" s="8"/>
      <c r="D149" s="5"/>
      <c r="E149" s="5"/>
      <c r="F149" s="44"/>
      <c r="G149" s="30"/>
    </row>
    <row r="150" spans="1:7" ht="12.75" customHeight="1">
      <c r="A150" s="5"/>
      <c r="B150" s="8" t="s">
        <v>172</v>
      </c>
      <c r="C150" s="8"/>
      <c r="D150" s="5"/>
      <c r="E150" s="5"/>
      <c r="F150" s="44"/>
      <c r="G150" s="30"/>
    </row>
    <row r="151" spans="1:7" ht="12.75" customHeight="1">
      <c r="A151" s="5"/>
      <c r="B151" s="8" t="s">
        <v>173</v>
      </c>
      <c r="C151" s="8"/>
      <c r="D151" s="5"/>
      <c r="E151" s="5"/>
      <c r="F151" s="44"/>
      <c r="G151" s="30"/>
    </row>
    <row r="152" spans="1:7" ht="12.75" customHeight="1">
      <c r="A152" s="5"/>
      <c r="B152" s="8" t="s">
        <v>174</v>
      </c>
      <c r="C152" s="8"/>
      <c r="D152" s="5"/>
      <c r="E152" s="5"/>
      <c r="F152" s="44"/>
      <c r="G152" s="30"/>
    </row>
    <row r="153" spans="1:7" ht="12.75" customHeight="1">
      <c r="A153" s="5"/>
      <c r="B153" s="5"/>
      <c r="C153" s="5"/>
      <c r="D153" s="5"/>
      <c r="E153" s="5"/>
      <c r="F153" s="44"/>
      <c r="G153" s="30"/>
    </row>
    <row r="154" spans="1:7" ht="25.5" customHeight="1">
      <c r="A154" s="5"/>
      <c r="B154" s="106" t="s">
        <v>175</v>
      </c>
      <c r="C154" s="107"/>
      <c r="D154" s="108"/>
      <c r="E154" s="108"/>
      <c r="F154" s="109"/>
      <c r="G154" s="110" t="s">
        <v>176</v>
      </c>
    </row>
    <row r="155" spans="1:7" ht="7.5" customHeight="1">
      <c r="A155" s="5"/>
      <c r="B155" s="111"/>
      <c r="C155" s="5"/>
      <c r="D155" s="5"/>
      <c r="E155" s="5"/>
      <c r="F155" s="44"/>
      <c r="G155" s="112"/>
    </row>
    <row r="156" spans="1:7" ht="12.75" customHeight="1">
      <c r="A156" s="5"/>
      <c r="B156" s="113" t="s">
        <v>177</v>
      </c>
      <c r="C156" s="8"/>
      <c r="D156" s="5"/>
      <c r="E156" s="5"/>
      <c r="F156" s="44"/>
      <c r="G156" s="114" t="s">
        <v>178</v>
      </c>
    </row>
    <row r="157" spans="1:7" ht="7.5" customHeight="1">
      <c r="A157" s="5"/>
      <c r="B157" s="111"/>
      <c r="C157" s="5"/>
      <c r="D157" s="5"/>
      <c r="E157" s="5"/>
      <c r="F157" s="44"/>
      <c r="G157" s="115"/>
    </row>
    <row r="158" spans="1:7" ht="12.75" customHeight="1">
      <c r="A158" s="5"/>
      <c r="B158" s="113" t="s">
        <v>179</v>
      </c>
      <c r="C158" s="8"/>
      <c r="D158" s="5"/>
      <c r="E158" s="5"/>
      <c r="F158" s="44"/>
      <c r="G158" s="114" t="s">
        <v>180</v>
      </c>
    </row>
    <row r="159" spans="1:7" ht="7.5" customHeight="1">
      <c r="A159" s="5"/>
      <c r="B159" s="111"/>
      <c r="C159" s="5"/>
      <c r="D159" s="5"/>
      <c r="E159" s="5"/>
      <c r="F159" s="44"/>
      <c r="G159" s="115"/>
    </row>
    <row r="160" spans="1:7" ht="12.75" customHeight="1">
      <c r="A160" s="5"/>
      <c r="B160" s="113" t="s">
        <v>181</v>
      </c>
      <c r="C160" s="8"/>
      <c r="D160" s="5"/>
      <c r="E160" s="5"/>
      <c r="F160" s="44"/>
      <c r="G160" s="114" t="s">
        <v>182</v>
      </c>
    </row>
    <row r="161" spans="1:7" ht="7.5" customHeight="1">
      <c r="A161" s="5"/>
      <c r="B161" s="111"/>
      <c r="C161" s="5"/>
      <c r="D161" s="5"/>
      <c r="E161" s="5"/>
      <c r="F161" s="44"/>
      <c r="G161" s="115"/>
    </row>
    <row r="162" spans="1:7" ht="12.75" customHeight="1">
      <c r="A162" s="5"/>
      <c r="B162" s="113" t="s">
        <v>183</v>
      </c>
      <c r="C162" s="8"/>
      <c r="D162" s="5"/>
      <c r="E162" s="5"/>
      <c r="F162" s="44"/>
      <c r="G162" s="114" t="s">
        <v>184</v>
      </c>
    </row>
    <row r="163" spans="1:7" ht="7.5" customHeight="1">
      <c r="A163" s="5"/>
      <c r="B163" s="111"/>
      <c r="C163" s="5"/>
      <c r="D163" s="5"/>
      <c r="E163" s="5"/>
      <c r="F163" s="44"/>
      <c r="G163" s="115"/>
    </row>
    <row r="164" spans="1:7" ht="12.75" customHeight="1">
      <c r="A164" s="5"/>
      <c r="B164" s="113" t="s">
        <v>185</v>
      </c>
      <c r="C164" s="8"/>
      <c r="D164" s="5"/>
      <c r="E164" s="5"/>
      <c r="F164" s="44"/>
      <c r="G164" s="114" t="s">
        <v>186</v>
      </c>
    </row>
    <row r="165" spans="1:7" ht="7.5" customHeight="1">
      <c r="A165" s="5"/>
      <c r="B165" s="111"/>
      <c r="C165" s="5"/>
      <c r="D165" s="5"/>
      <c r="E165" s="5"/>
      <c r="F165" s="44"/>
      <c r="G165" s="115"/>
    </row>
    <row r="166" spans="1:7" ht="12.75" customHeight="1">
      <c r="A166" s="5"/>
      <c r="B166" s="113" t="s">
        <v>187</v>
      </c>
      <c r="C166" s="8"/>
      <c r="D166" s="5"/>
      <c r="E166" s="5"/>
      <c r="F166" s="44"/>
      <c r="G166" s="114" t="s">
        <v>188</v>
      </c>
    </row>
    <row r="167" spans="1:7" ht="7.5" customHeight="1">
      <c r="A167" s="5"/>
      <c r="B167" s="111"/>
      <c r="C167" s="5"/>
      <c r="D167" s="5"/>
      <c r="E167" s="5"/>
      <c r="F167" s="44"/>
      <c r="G167" s="115"/>
    </row>
    <row r="168" spans="1:7" ht="12.75" customHeight="1">
      <c r="A168" s="5"/>
      <c r="B168" s="113" t="s">
        <v>189</v>
      </c>
      <c r="C168" s="8"/>
      <c r="D168" s="5"/>
      <c r="E168" s="5"/>
      <c r="F168" s="44"/>
      <c r="G168" s="115"/>
    </row>
    <row r="169" spans="1:7" ht="12.75" customHeight="1">
      <c r="A169" s="5"/>
      <c r="B169" s="113" t="s">
        <v>190</v>
      </c>
      <c r="C169" s="8"/>
      <c r="D169" s="5"/>
      <c r="E169" s="5"/>
      <c r="F169" s="44"/>
      <c r="G169" s="114" t="s">
        <v>191</v>
      </c>
    </row>
    <row r="170" spans="1:7" ht="7.5" customHeight="1">
      <c r="A170" s="5"/>
      <c r="B170" s="111"/>
      <c r="C170" s="5"/>
      <c r="D170" s="5"/>
      <c r="E170" s="5"/>
      <c r="F170" s="44"/>
      <c r="G170" s="112"/>
    </row>
    <row r="171" spans="1:7" ht="12.75" customHeight="1">
      <c r="A171" s="5"/>
      <c r="B171" s="113" t="s">
        <v>192</v>
      </c>
      <c r="C171" s="8"/>
      <c r="D171" s="5"/>
      <c r="E171" s="5"/>
      <c r="F171" s="44"/>
      <c r="G171" s="114" t="s">
        <v>193</v>
      </c>
    </row>
    <row r="172" spans="1:7" ht="7.5" customHeight="1">
      <c r="A172" s="5"/>
      <c r="B172" s="111"/>
      <c r="C172" s="5"/>
      <c r="D172" s="5"/>
      <c r="E172" s="5"/>
      <c r="F172" s="44"/>
      <c r="G172" s="112"/>
    </row>
    <row r="173" spans="1:7" ht="12.75" customHeight="1">
      <c r="A173" s="5"/>
      <c r="B173" s="113" t="s">
        <v>194</v>
      </c>
      <c r="C173" s="8"/>
      <c r="D173" s="5"/>
      <c r="E173" s="5"/>
      <c r="F173" s="44"/>
      <c r="G173" s="114" t="s">
        <v>180</v>
      </c>
    </row>
    <row r="174" spans="1:7" ht="7.5" customHeight="1">
      <c r="A174" s="5"/>
      <c r="B174" s="116"/>
      <c r="C174" s="117"/>
      <c r="D174" s="117"/>
      <c r="E174" s="117"/>
      <c r="F174" s="118"/>
      <c r="G174" s="119"/>
    </row>
    <row r="175" spans="1:7" ht="18" customHeight="1">
      <c r="A175" s="5"/>
      <c r="B175" s="120"/>
      <c r="C175" s="5"/>
      <c r="D175" s="5"/>
      <c r="E175" s="5"/>
      <c r="F175" s="5"/>
      <c r="G175" s="5"/>
    </row>
    <row r="176" spans="1:7" ht="18.75" customHeight="1">
      <c r="A176" s="121"/>
      <c r="B176" s="120" t="s">
        <v>195</v>
      </c>
      <c r="C176" s="5"/>
      <c r="D176" s="5"/>
      <c r="E176" s="5"/>
      <c r="F176" s="5"/>
      <c r="G176" s="5"/>
    </row>
    <row r="177" spans="1:7" ht="12.75" customHeight="1">
      <c r="A177" s="121"/>
      <c r="B177" s="122"/>
      <c r="C177" s="5"/>
      <c r="D177" s="5"/>
      <c r="E177" s="5"/>
      <c r="F177" s="5"/>
      <c r="G177" s="5"/>
    </row>
    <row r="178" spans="1:7" ht="14.25" customHeight="1">
      <c r="A178" s="121"/>
      <c r="B178" s="123"/>
      <c r="C178" s="124"/>
      <c r="D178" s="124"/>
      <c r="E178" s="125"/>
      <c r="F178" s="126"/>
      <c r="G178" s="127"/>
    </row>
    <row r="179" spans="1:7" ht="23.25" customHeight="1">
      <c r="A179" s="128"/>
      <c r="B179" s="129" t="s">
        <v>196</v>
      </c>
      <c r="C179" s="129"/>
      <c r="D179" s="129"/>
      <c r="E179" s="129"/>
      <c r="F179" s="129"/>
      <c r="G179" s="129"/>
    </row>
    <row r="180" spans="1:7" ht="23.25" customHeight="1">
      <c r="A180" s="128"/>
      <c r="B180" s="129"/>
      <c r="C180" s="129"/>
      <c r="D180" s="129"/>
      <c r="E180" s="129"/>
      <c r="F180" s="129"/>
      <c r="G180" s="129"/>
    </row>
    <row r="181" spans="1:7" ht="18.75" customHeight="1">
      <c r="A181" s="130"/>
      <c r="B181" s="129"/>
      <c r="C181" s="129"/>
      <c r="D181" s="129"/>
      <c r="E181" s="129"/>
      <c r="F181" s="129"/>
      <c r="G181" s="129"/>
    </row>
    <row r="182" spans="1:7" ht="12.75" customHeight="1">
      <c r="A182" s="124"/>
      <c r="B182" s="129"/>
      <c r="C182" s="129"/>
      <c r="D182" s="129"/>
      <c r="E182" s="129"/>
      <c r="F182" s="129"/>
      <c r="G182" s="129"/>
    </row>
    <row r="183" spans="1:7" ht="12.75" customHeight="1">
      <c r="A183" s="124"/>
      <c r="B183" s="129"/>
      <c r="C183" s="129"/>
      <c r="D183" s="129"/>
      <c r="E183" s="129"/>
      <c r="F183" s="129"/>
      <c r="G183" s="129"/>
    </row>
    <row r="184" spans="1:7" ht="12.75" customHeight="1">
      <c r="A184" s="124"/>
      <c r="B184" s="129"/>
      <c r="C184" s="129"/>
      <c r="D184" s="129"/>
      <c r="E184" s="129"/>
      <c r="F184" s="129"/>
      <c r="G184" s="129"/>
    </row>
    <row r="185" spans="1:7" ht="12.75" customHeight="1">
      <c r="A185" s="124"/>
      <c r="B185" s="129"/>
      <c r="C185" s="129"/>
      <c r="D185" s="129"/>
      <c r="E185" s="129"/>
      <c r="F185" s="129"/>
      <c r="G185" s="129"/>
    </row>
    <row r="186" spans="1:7" ht="12.75" customHeight="1">
      <c r="A186" s="124"/>
      <c r="B186" s="129"/>
      <c r="C186" s="129"/>
      <c r="D186" s="129"/>
      <c r="E186" s="129"/>
      <c r="F186" s="129"/>
      <c r="G186" s="129"/>
    </row>
    <row r="187" spans="1:7" ht="12.75" customHeight="1">
      <c r="A187" s="124"/>
      <c r="B187" s="129"/>
      <c r="C187" s="129"/>
      <c r="D187" s="129"/>
      <c r="E187" s="129"/>
      <c r="F187" s="129"/>
      <c r="G187" s="129"/>
    </row>
    <row r="188" spans="1:7" ht="12.75" customHeight="1">
      <c r="A188" s="124"/>
      <c r="B188" s="129"/>
      <c r="C188" s="129"/>
      <c r="D188" s="129"/>
      <c r="E188" s="129"/>
      <c r="F188" s="129"/>
      <c r="G188" s="129"/>
    </row>
    <row r="189" spans="1:7" ht="12.75" customHeight="1">
      <c r="A189" s="124"/>
      <c r="B189" s="129"/>
      <c r="C189" s="129"/>
      <c r="D189" s="129"/>
      <c r="E189" s="129"/>
      <c r="F189" s="129"/>
      <c r="G189" s="129"/>
    </row>
    <row r="190" spans="1:7" ht="12.75" customHeight="1">
      <c r="A190" s="124"/>
      <c r="B190" s="129"/>
      <c r="C190" s="129"/>
      <c r="D190" s="129"/>
      <c r="E190" s="129"/>
      <c r="F190" s="129"/>
      <c r="G190" s="129"/>
    </row>
    <row r="191" spans="1:7" ht="12.75" customHeight="1">
      <c r="A191" s="124"/>
      <c r="B191" s="129"/>
      <c r="C191" s="129"/>
      <c r="D191" s="129"/>
      <c r="E191" s="129"/>
      <c r="F191" s="129"/>
      <c r="G191" s="129"/>
    </row>
    <row r="192" spans="1:7" ht="12.75" customHeight="1">
      <c r="A192" s="124"/>
      <c r="B192" s="129"/>
      <c r="C192" s="129"/>
      <c r="D192" s="129"/>
      <c r="E192" s="129"/>
      <c r="F192" s="129"/>
      <c r="G192" s="129"/>
    </row>
    <row r="193" spans="1:7" ht="12.75" customHeight="1">
      <c r="A193" s="124"/>
      <c r="B193" s="129"/>
      <c r="C193" s="129"/>
      <c r="D193" s="129"/>
      <c r="E193" s="129"/>
      <c r="F193" s="129"/>
      <c r="G193" s="129"/>
    </row>
    <row r="194" spans="1:7" ht="12.75" customHeight="1">
      <c r="A194" s="124"/>
      <c r="B194" s="129"/>
      <c r="C194" s="129"/>
      <c r="D194" s="129"/>
      <c r="E194" s="129"/>
      <c r="F194" s="129"/>
      <c r="G194" s="129"/>
    </row>
    <row r="195" spans="1:7" ht="12.75" customHeight="1">
      <c r="A195" s="124"/>
      <c r="B195" s="129"/>
      <c r="C195" s="129"/>
      <c r="D195" s="129"/>
      <c r="E195" s="129"/>
      <c r="F195" s="129"/>
      <c r="G195" s="129"/>
    </row>
    <row r="196" spans="1:7" ht="12.75" customHeight="1">
      <c r="A196" s="124"/>
      <c r="B196" s="129"/>
      <c r="C196" s="129"/>
      <c r="D196" s="129"/>
      <c r="E196" s="129"/>
      <c r="F196" s="129"/>
      <c r="G196" s="129"/>
    </row>
    <row r="197" spans="1:7" ht="12.75" customHeight="1">
      <c r="A197" s="124"/>
      <c r="B197" s="129"/>
      <c r="C197" s="129"/>
      <c r="D197" s="129"/>
      <c r="E197" s="129"/>
      <c r="F197" s="129"/>
      <c r="G197" s="129"/>
    </row>
    <row r="198" spans="1:7" ht="12.75" customHeight="1">
      <c r="A198" s="124"/>
      <c r="B198" s="129"/>
      <c r="C198" s="129"/>
      <c r="D198" s="129"/>
      <c r="E198" s="129"/>
      <c r="F198" s="129"/>
      <c r="G198" s="129"/>
    </row>
    <row r="199" spans="1:7" ht="12.75" customHeight="1">
      <c r="A199" s="124"/>
      <c r="B199" s="129"/>
      <c r="C199" s="129"/>
      <c r="D199" s="129"/>
      <c r="E199" s="129"/>
      <c r="F199" s="129"/>
      <c r="G199" s="129"/>
    </row>
    <row r="200" spans="1:7" ht="12.75" customHeight="1">
      <c r="A200" s="124"/>
      <c r="B200" s="129"/>
      <c r="C200" s="129"/>
      <c r="D200" s="129"/>
      <c r="E200" s="129"/>
      <c r="F200" s="129"/>
      <c r="G200" s="129"/>
    </row>
    <row r="201" spans="1:7" ht="12.75" customHeight="1">
      <c r="A201" s="124"/>
      <c r="B201" s="129"/>
      <c r="C201" s="129"/>
      <c r="D201" s="129"/>
      <c r="E201" s="129"/>
      <c r="F201" s="129"/>
      <c r="G201" s="129"/>
    </row>
    <row r="202" spans="1:7" ht="12.75" customHeight="1">
      <c r="A202" s="124"/>
      <c r="B202" s="129"/>
      <c r="C202" s="129"/>
      <c r="D202" s="129"/>
      <c r="E202" s="129"/>
      <c r="F202" s="129"/>
      <c r="G202" s="129"/>
    </row>
    <row r="203" spans="1:7" ht="12.75" customHeight="1">
      <c r="A203" s="124"/>
      <c r="B203" s="129"/>
      <c r="C203" s="129"/>
      <c r="D203" s="129"/>
      <c r="E203" s="129"/>
      <c r="F203" s="129"/>
      <c r="G203" s="129"/>
    </row>
    <row r="204" spans="1:7" ht="12.75" customHeight="1">
      <c r="A204" s="124"/>
      <c r="B204" s="129"/>
      <c r="C204" s="129"/>
      <c r="D204" s="129"/>
      <c r="E204" s="129"/>
      <c r="F204" s="129"/>
      <c r="G204" s="129"/>
    </row>
    <row r="205" spans="1:7" ht="12.75" customHeight="1">
      <c r="A205" s="124"/>
      <c r="B205" s="129"/>
      <c r="C205" s="129"/>
      <c r="D205" s="129"/>
      <c r="E205" s="129"/>
      <c r="F205" s="129"/>
      <c r="G205" s="129"/>
    </row>
    <row r="206" spans="1:7" ht="12.75" customHeight="1">
      <c r="A206" s="124"/>
      <c r="B206" s="129"/>
      <c r="C206" s="129"/>
      <c r="D206" s="129"/>
      <c r="E206" s="129"/>
      <c r="F206" s="129"/>
      <c r="G206" s="129"/>
    </row>
    <row r="207" spans="1:7" ht="12.75" customHeight="1">
      <c r="A207" s="124"/>
      <c r="B207" s="129"/>
      <c r="C207" s="129"/>
      <c r="D207" s="129"/>
      <c r="E207" s="129"/>
      <c r="F207" s="129"/>
      <c r="G207" s="129"/>
    </row>
    <row r="208" spans="1:7" ht="12.75" customHeight="1">
      <c r="A208" s="5"/>
      <c r="B208" s="129"/>
      <c r="C208" s="129"/>
      <c r="D208" s="129"/>
      <c r="E208" s="129"/>
      <c r="F208" s="129"/>
      <c r="G208" s="129"/>
    </row>
    <row r="209" spans="1:7" ht="12.75" customHeight="1">
      <c r="A209" s="5"/>
      <c r="B209" s="129"/>
      <c r="C209" s="129"/>
      <c r="D209" s="129"/>
      <c r="E209" s="129"/>
      <c r="F209" s="129"/>
      <c r="G209" s="129"/>
    </row>
    <row r="210" spans="1:7" ht="12.75" customHeight="1">
      <c r="A210" s="5"/>
      <c r="B210" s="129"/>
      <c r="C210" s="129"/>
      <c r="D210" s="129"/>
      <c r="E210" s="129"/>
      <c r="F210" s="129"/>
      <c r="G210" s="129"/>
    </row>
    <row r="211" spans="1:7" ht="12.75" customHeight="1">
      <c r="A211" s="5"/>
      <c r="B211" s="129"/>
      <c r="C211" s="129"/>
      <c r="D211" s="129"/>
      <c r="E211" s="129"/>
      <c r="F211" s="129"/>
      <c r="G211" s="129"/>
    </row>
    <row r="212" spans="1:7" ht="12.75" customHeight="1">
      <c r="A212" s="5"/>
      <c r="B212" s="129"/>
      <c r="C212" s="129"/>
      <c r="D212" s="129"/>
      <c r="E212" s="129"/>
      <c r="F212" s="129"/>
      <c r="G212" s="129"/>
    </row>
    <row r="213" spans="1:7" ht="12.75" customHeight="1">
      <c r="A213" s="5"/>
      <c r="B213" s="129"/>
      <c r="C213" s="129"/>
      <c r="D213" s="129"/>
      <c r="E213" s="129"/>
      <c r="F213" s="129"/>
      <c r="G213" s="129"/>
    </row>
    <row r="214" spans="1:7" ht="12.75" customHeight="1">
      <c r="A214" s="5"/>
      <c r="B214" s="129"/>
      <c r="C214" s="129"/>
      <c r="D214" s="129"/>
      <c r="E214" s="129"/>
      <c r="F214" s="129"/>
      <c r="G214" s="129"/>
    </row>
    <row r="215" spans="1:7" ht="12.75" customHeight="1">
      <c r="A215" s="5"/>
      <c r="B215" s="129"/>
      <c r="C215" s="129"/>
      <c r="D215" s="129"/>
      <c r="E215" s="129"/>
      <c r="F215" s="129"/>
      <c r="G215" s="129"/>
    </row>
    <row r="216" spans="1:7" ht="12.75" customHeight="1">
      <c r="A216" s="5"/>
      <c r="B216" s="129"/>
      <c r="C216" s="129"/>
      <c r="D216" s="129"/>
      <c r="E216" s="129"/>
      <c r="F216" s="129"/>
      <c r="G216" s="129"/>
    </row>
    <row r="217" spans="1:7" ht="12.75" customHeight="1">
      <c r="A217" s="5"/>
      <c r="B217" s="129"/>
      <c r="C217" s="129"/>
      <c r="D217" s="129"/>
      <c r="E217" s="129"/>
      <c r="F217" s="129"/>
      <c r="G217" s="129"/>
    </row>
    <row r="218" spans="2:7" ht="12.75" customHeight="1">
      <c r="B218" s="129"/>
      <c r="C218" s="129"/>
      <c r="D218" s="129"/>
      <c r="E218" s="129"/>
      <c r="F218" s="129"/>
      <c r="G218" s="129"/>
    </row>
    <row r="219" spans="2:7" ht="12.75" customHeight="1">
      <c r="B219" s="129"/>
      <c r="C219" s="129"/>
      <c r="D219" s="129"/>
      <c r="E219" s="129"/>
      <c r="F219" s="129"/>
      <c r="G219" s="129"/>
    </row>
    <row r="220" spans="2:7" ht="12.75" customHeight="1">
      <c r="B220" s="129"/>
      <c r="C220" s="129"/>
      <c r="D220" s="129"/>
      <c r="E220" s="129"/>
      <c r="F220" s="129"/>
      <c r="G220" s="129"/>
    </row>
    <row r="221" spans="2:7" ht="12.75" customHeight="1">
      <c r="B221" s="129"/>
      <c r="C221" s="129"/>
      <c r="D221" s="129"/>
      <c r="E221" s="129"/>
      <c r="F221" s="129"/>
      <c r="G221" s="129"/>
    </row>
    <row r="222" spans="2:7" ht="12.75" customHeight="1">
      <c r="B222" s="129"/>
      <c r="C222" s="129"/>
      <c r="D222" s="129"/>
      <c r="E222" s="129"/>
      <c r="F222" s="129"/>
      <c r="G222" s="129"/>
    </row>
    <row r="223" spans="2:7" ht="12.75" customHeight="1">
      <c r="B223" s="129"/>
      <c r="C223" s="129"/>
      <c r="D223" s="129"/>
      <c r="E223" s="129"/>
      <c r="F223" s="129"/>
      <c r="G223" s="129"/>
    </row>
    <row r="224" spans="2:7" ht="12.75" customHeight="1">
      <c r="B224" s="129"/>
      <c r="C224" s="129"/>
      <c r="D224" s="129"/>
      <c r="E224" s="129"/>
      <c r="F224" s="129"/>
      <c r="G224" s="129"/>
    </row>
    <row r="225" spans="2:7" ht="12.75" customHeight="1">
      <c r="B225" s="129"/>
      <c r="C225" s="129"/>
      <c r="D225" s="129"/>
      <c r="E225" s="129"/>
      <c r="F225" s="129"/>
      <c r="G225" s="129"/>
    </row>
    <row r="226" spans="2:7" ht="12.75" customHeight="1">
      <c r="B226" s="129"/>
      <c r="C226" s="129"/>
      <c r="D226" s="129"/>
      <c r="E226" s="129"/>
      <c r="F226" s="129"/>
      <c r="G226" s="129"/>
    </row>
    <row r="227" spans="2:7" ht="12.75" customHeight="1">
      <c r="B227" s="129"/>
      <c r="C227" s="129"/>
      <c r="D227" s="129"/>
      <c r="E227" s="129"/>
      <c r="F227" s="129"/>
      <c r="G227" s="129"/>
    </row>
    <row r="228" spans="2:7" ht="12.75" customHeight="1">
      <c r="B228" s="129"/>
      <c r="C228" s="129"/>
      <c r="D228" s="129"/>
      <c r="E228" s="129"/>
      <c r="F228" s="129"/>
      <c r="G228" s="129"/>
    </row>
    <row r="229" spans="2:7" ht="12.75" customHeight="1">
      <c r="B229" s="129"/>
      <c r="C229" s="129"/>
      <c r="D229" s="129"/>
      <c r="E229" s="129"/>
      <c r="F229" s="129"/>
      <c r="G229" s="129"/>
    </row>
    <row r="230" spans="2:7" ht="12.75" customHeight="1">
      <c r="B230" s="129"/>
      <c r="C230" s="129"/>
      <c r="D230" s="129"/>
      <c r="E230" s="129"/>
      <c r="F230" s="129"/>
      <c r="G230" s="129"/>
    </row>
    <row r="231" spans="2:7" ht="12.75" customHeight="1">
      <c r="B231" s="129"/>
      <c r="C231" s="129"/>
      <c r="D231" s="129"/>
      <c r="E231" s="129"/>
      <c r="F231" s="129"/>
      <c r="G231" s="129"/>
    </row>
    <row r="232" spans="2:7" ht="12.75" customHeight="1">
      <c r="B232" s="129"/>
      <c r="C232" s="129"/>
      <c r="D232" s="129"/>
      <c r="E232" s="129"/>
      <c r="F232" s="129"/>
      <c r="G232" s="129"/>
    </row>
    <row r="233" spans="2:7" ht="12.75" customHeight="1">
      <c r="B233" s="129"/>
      <c r="C233" s="129"/>
      <c r="D233" s="129"/>
      <c r="E233" s="129"/>
      <c r="F233" s="129"/>
      <c r="G233" s="129"/>
    </row>
    <row r="234" spans="2:7" ht="12.75" customHeight="1">
      <c r="B234" s="129"/>
      <c r="C234" s="129"/>
      <c r="D234" s="129"/>
      <c r="E234" s="129"/>
      <c r="F234" s="129"/>
      <c r="G234" s="129"/>
    </row>
    <row r="235" spans="2:7" ht="12.75" customHeight="1">
      <c r="B235" s="129"/>
      <c r="C235" s="129"/>
      <c r="D235" s="129"/>
      <c r="E235" s="129"/>
      <c r="F235" s="129"/>
      <c r="G235" s="129"/>
    </row>
    <row r="236" spans="2:7" ht="12.75" customHeight="1">
      <c r="B236" s="129"/>
      <c r="C236" s="129"/>
      <c r="D236" s="129"/>
      <c r="E236" s="129"/>
      <c r="F236" s="129"/>
      <c r="G236" s="129"/>
    </row>
    <row r="237" spans="2:7" ht="12.75" customHeight="1">
      <c r="B237" s="129"/>
      <c r="C237" s="129"/>
      <c r="D237" s="129"/>
      <c r="E237" s="129"/>
      <c r="F237" s="129"/>
      <c r="G237" s="129"/>
    </row>
    <row r="238" spans="2:7" ht="12.75" customHeight="1">
      <c r="B238" s="129"/>
      <c r="C238" s="129"/>
      <c r="D238" s="129"/>
      <c r="E238" s="129"/>
      <c r="F238" s="129"/>
      <c r="G238" s="129"/>
    </row>
    <row r="239" spans="2:7" ht="12.75" customHeight="1">
      <c r="B239" s="129"/>
      <c r="C239" s="129"/>
      <c r="D239" s="129"/>
      <c r="E239" s="129"/>
      <c r="F239" s="129"/>
      <c r="G239" s="129"/>
    </row>
    <row r="240" spans="2:7" ht="12.75" customHeight="1">
      <c r="B240" s="129"/>
      <c r="C240" s="129"/>
      <c r="D240" s="129"/>
      <c r="E240" s="129"/>
      <c r="F240" s="129"/>
      <c r="G240" s="129"/>
    </row>
    <row r="241" spans="2:7" ht="12.75" customHeight="1">
      <c r="B241" s="129"/>
      <c r="C241" s="129"/>
      <c r="D241" s="129"/>
      <c r="E241" s="129"/>
      <c r="F241" s="129"/>
      <c r="G241" s="129"/>
    </row>
    <row r="242" spans="2:7" ht="12.75" customHeight="1">
      <c r="B242" s="129"/>
      <c r="C242" s="129"/>
      <c r="D242" s="129"/>
      <c r="E242" s="129"/>
      <c r="F242" s="129"/>
      <c r="G242" s="129"/>
    </row>
    <row r="243" spans="2:7" ht="12.75" customHeight="1">
      <c r="B243" s="129"/>
      <c r="C243" s="129"/>
      <c r="D243" s="129"/>
      <c r="E243" s="129"/>
      <c r="F243" s="129"/>
      <c r="G243" s="129"/>
    </row>
    <row r="244" spans="2:7" ht="12.75" customHeight="1">
      <c r="B244" s="129"/>
      <c r="C244" s="129"/>
      <c r="D244" s="129"/>
      <c r="E244" s="129"/>
      <c r="F244" s="129"/>
      <c r="G244" s="129"/>
    </row>
    <row r="245" spans="2:7" ht="12.75" customHeight="1">
      <c r="B245" s="129"/>
      <c r="C245" s="129"/>
      <c r="D245" s="129"/>
      <c r="E245" s="129"/>
      <c r="F245" s="129"/>
      <c r="G245" s="129"/>
    </row>
    <row r="246" spans="2:7" ht="12.75" customHeight="1">
      <c r="B246" s="129"/>
      <c r="C246" s="129"/>
      <c r="D246" s="129"/>
      <c r="E246" s="129"/>
      <c r="F246" s="129"/>
      <c r="G246" s="129"/>
    </row>
    <row r="247" spans="2:7" ht="12.75" customHeight="1">
      <c r="B247" s="129"/>
      <c r="C247" s="129"/>
      <c r="D247" s="129"/>
      <c r="E247" s="129"/>
      <c r="F247" s="129"/>
      <c r="G247" s="129"/>
    </row>
    <row r="248" spans="2:7" ht="12.75" customHeight="1">
      <c r="B248" s="129"/>
      <c r="C248" s="129"/>
      <c r="D248" s="129"/>
      <c r="E248" s="129"/>
      <c r="F248" s="129"/>
      <c r="G248" s="129"/>
    </row>
    <row r="249" spans="2:7" ht="12.75" customHeight="1">
      <c r="B249" s="129"/>
      <c r="C249" s="129"/>
      <c r="D249" s="129"/>
      <c r="E249" s="129"/>
      <c r="F249" s="129"/>
      <c r="G249" s="129"/>
    </row>
    <row r="250" spans="2:7" ht="12.75" customHeight="1">
      <c r="B250" s="129"/>
      <c r="C250" s="129"/>
      <c r="D250" s="129"/>
      <c r="E250" s="129"/>
      <c r="F250" s="129"/>
      <c r="G250" s="129"/>
    </row>
    <row r="251" spans="2:7" ht="12.75" customHeight="1">
      <c r="B251" s="129"/>
      <c r="C251" s="129"/>
      <c r="D251" s="129"/>
      <c r="E251" s="129"/>
      <c r="F251" s="129"/>
      <c r="G251" s="129"/>
    </row>
    <row r="252" spans="2:7" ht="12.75" customHeight="1">
      <c r="B252" s="129"/>
      <c r="C252" s="129"/>
      <c r="D252" s="129"/>
      <c r="E252" s="129"/>
      <c r="F252" s="129"/>
      <c r="G252" s="129"/>
    </row>
    <row r="253" spans="2:7" ht="12.75" customHeight="1">
      <c r="B253" s="129"/>
      <c r="C253" s="129"/>
      <c r="D253" s="129"/>
      <c r="E253" s="129"/>
      <c r="F253" s="129"/>
      <c r="G253" s="129"/>
    </row>
    <row r="254" spans="2:7" ht="12.75" customHeight="1">
      <c r="B254" s="129"/>
      <c r="C254" s="129"/>
      <c r="D254" s="129"/>
      <c r="E254" s="129"/>
      <c r="F254" s="129"/>
      <c r="G254" s="129"/>
    </row>
    <row r="255" spans="2:7" ht="12.75" customHeight="1">
      <c r="B255" s="129"/>
      <c r="C255" s="129"/>
      <c r="D255" s="129"/>
      <c r="E255" s="129"/>
      <c r="F255" s="129"/>
      <c r="G255" s="129"/>
    </row>
    <row r="256" spans="2:7" ht="12.75" customHeight="1">
      <c r="B256" s="129"/>
      <c r="C256" s="129"/>
      <c r="D256" s="129"/>
      <c r="E256" s="129"/>
      <c r="F256" s="129"/>
      <c r="G256" s="129"/>
    </row>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2">
    <mergeCell ref="B179:G217"/>
    <mergeCell ref="B218:G256"/>
  </mergeCells>
  <hyperlinks>
    <hyperlink ref="C4" r:id="rId1" display="e-mail info@csisondrio"/>
    <hyperlink ref="D34" r:id="rId2" display="michael.giumelli@gmail.com"/>
    <hyperlink ref="D43" r:id="rId3" display="roberto.lorenzoni93@gmail.com"/>
    <hyperlink ref="D63" r:id="rId4" display="info@usbormiese.com"/>
    <hyperlink ref="E72" r:id="rId5" display="info@csisondrio.it"/>
    <hyperlink ref="B79" r:id="rId6" display="pierluigitenni@gmail.com"/>
  </hyperlinks>
  <printOptions/>
  <pageMargins left="0.37083333333333335" right="0.15763888888888888" top="0.8361111111111111" bottom="0.39027777777777783" header="0.5118110236220472" footer="0.2"/>
  <pageSetup horizontalDpi="300" verticalDpi="300" orientation="portrait" paperSize="9" scale="82"/>
  <headerFooter alignWithMargins="0">
    <oddFooter>&amp;L000000000000Calendario PVO mista 2021-22_def_00.xls&amp;R000000000000&amp;"Times New Roman,Normale"&amp;12&amp;P/&amp;N</oddFooter>
  </headerFooter>
  <drawing r:id="rId7"/>
</worksheet>
</file>

<file path=xl/worksheets/sheet3.xml><?xml version="1.0" encoding="utf-8"?>
<worksheet xmlns="http://schemas.openxmlformats.org/spreadsheetml/2006/main" xmlns:r="http://schemas.openxmlformats.org/officeDocument/2006/relationships">
  <dimension ref="A1:L33"/>
  <sheetViews>
    <sheetView showGridLines="0" zoomScale="85" zoomScaleNormal="85" workbookViewId="0" topLeftCell="A1">
      <selection activeCell="B7" sqref="B7"/>
    </sheetView>
  </sheetViews>
  <sheetFormatPr defaultColWidth="9.140625" defaultRowHeight="14.25" customHeight="1"/>
  <cols>
    <col min="1" max="1" width="8.421875" style="1" customWidth="1"/>
    <col min="2" max="2" width="52.421875" style="1" customWidth="1"/>
    <col min="3" max="252" width="8.421875" style="1" customWidth="1"/>
    <col min="253" max="16384" width="8.421875" style="0" customWidth="1"/>
  </cols>
  <sheetData>
    <row r="1" spans="1:12" ht="26.25" customHeight="1">
      <c r="A1" s="131" t="s">
        <v>197</v>
      </c>
      <c r="B1" s="132"/>
      <c r="C1" s="132"/>
      <c r="D1" s="132"/>
      <c r="E1" s="132"/>
      <c r="F1" s="132"/>
      <c r="G1" s="132"/>
      <c r="H1" s="132"/>
      <c r="I1" s="132"/>
      <c r="J1" s="132"/>
      <c r="K1" s="132"/>
      <c r="L1" s="132"/>
    </row>
    <row r="2" spans="1:12" ht="12.75" customHeight="1">
      <c r="A2" s="133" t="s">
        <v>198</v>
      </c>
      <c r="B2" s="133" t="s">
        <v>199</v>
      </c>
      <c r="C2" s="134" t="s">
        <v>200</v>
      </c>
      <c r="D2" s="135" t="s">
        <v>201</v>
      </c>
      <c r="E2" s="135"/>
      <c r="F2" s="135"/>
      <c r="G2" s="136" t="s">
        <v>202</v>
      </c>
      <c r="H2" s="136"/>
      <c r="I2" s="136"/>
      <c r="J2" s="137" t="s">
        <v>200</v>
      </c>
      <c r="K2" s="137"/>
      <c r="L2" s="137"/>
    </row>
    <row r="3" spans="1:12" ht="18" customHeight="1">
      <c r="A3" s="133"/>
      <c r="B3" s="133"/>
      <c r="C3" s="133"/>
      <c r="D3" s="135" t="s">
        <v>203</v>
      </c>
      <c r="E3" s="135" t="s">
        <v>204</v>
      </c>
      <c r="F3" s="135" t="s">
        <v>205</v>
      </c>
      <c r="G3" s="136" t="s">
        <v>204</v>
      </c>
      <c r="H3" s="136" t="s">
        <v>205</v>
      </c>
      <c r="I3" s="136" t="s">
        <v>206</v>
      </c>
      <c r="J3" s="137" t="s">
        <v>207</v>
      </c>
      <c r="K3" s="137" t="s">
        <v>208</v>
      </c>
      <c r="L3" s="137" t="s">
        <v>209</v>
      </c>
    </row>
    <row r="4" spans="1:12" ht="23.25" customHeight="1">
      <c r="A4" s="138">
        <v>1</v>
      </c>
      <c r="B4" s="139" t="s">
        <v>210</v>
      </c>
      <c r="C4" s="140">
        <f>dati_classifiche!M65</f>
        <v>0</v>
      </c>
      <c r="D4" s="141">
        <f aca="true" t="shared" si="0" ref="D4:D10">SUM(E4:F4)</f>
        <v>0</v>
      </c>
      <c r="E4" s="141">
        <f>dati_classifiche!G67</f>
        <v>0</v>
      </c>
      <c r="F4" s="141">
        <f>dati_classifiche!H67</f>
        <v>0</v>
      </c>
      <c r="G4" s="142">
        <f>dati_classifiche!I65</f>
        <v>0</v>
      </c>
      <c r="H4" s="142">
        <f>dati_classifiche!J65</f>
        <v>0</v>
      </c>
      <c r="I4" s="142">
        <f aca="true" t="shared" si="1" ref="I4:I10">G4-H4</f>
        <v>0</v>
      </c>
      <c r="J4" s="143">
        <f>dati_classifiche!K65</f>
        <v>0</v>
      </c>
      <c r="K4" s="143">
        <f>dati_classifiche!L65</f>
        <v>0</v>
      </c>
      <c r="L4" s="143">
        <f aca="true" t="shared" si="2" ref="L4:L10">J4-K4</f>
        <v>0</v>
      </c>
    </row>
    <row r="5" spans="1:12" ht="23.25" customHeight="1">
      <c r="A5" s="138">
        <v>2</v>
      </c>
      <c r="B5" s="144" t="s">
        <v>39</v>
      </c>
      <c r="C5" s="140">
        <f>dati_classifiche!M97</f>
        <v>0</v>
      </c>
      <c r="D5" s="141">
        <f t="shared" si="0"/>
        <v>0</v>
      </c>
      <c r="E5" s="141">
        <f>dati_classifiche!G99</f>
        <v>0</v>
      </c>
      <c r="F5" s="141">
        <f>dati_classifiche!H99</f>
        <v>0</v>
      </c>
      <c r="G5" s="142">
        <f>dati_classifiche!I97</f>
        <v>0</v>
      </c>
      <c r="H5" s="142">
        <f>dati_classifiche!J97</f>
        <v>0</v>
      </c>
      <c r="I5" s="142">
        <f t="shared" si="1"/>
        <v>0</v>
      </c>
      <c r="J5" s="143">
        <f>dati_classifiche!K97</f>
        <v>0</v>
      </c>
      <c r="K5" s="143">
        <f>dati_classifiche!L97</f>
        <v>0</v>
      </c>
      <c r="L5" s="143">
        <f t="shared" si="2"/>
        <v>0</v>
      </c>
    </row>
    <row r="6" spans="1:12" ht="23.25" customHeight="1">
      <c r="A6" s="138">
        <v>3</v>
      </c>
      <c r="B6" s="144" t="s">
        <v>31</v>
      </c>
      <c r="C6" s="140">
        <f>dati_classifiche!M1</f>
        <v>0</v>
      </c>
      <c r="D6" s="141">
        <f t="shared" si="0"/>
        <v>0</v>
      </c>
      <c r="E6" s="141">
        <f>dati_classifiche!G3</f>
        <v>0</v>
      </c>
      <c r="F6" s="141">
        <f>dati_classifiche!H3</f>
        <v>0</v>
      </c>
      <c r="G6" s="142">
        <f>dati_classifiche!I1</f>
        <v>0</v>
      </c>
      <c r="H6" s="142">
        <f>dati_classifiche!J1</f>
        <v>0</v>
      </c>
      <c r="I6" s="142">
        <f t="shared" si="1"/>
        <v>0</v>
      </c>
      <c r="J6" s="143">
        <f>dati_classifiche!K1</f>
        <v>0</v>
      </c>
      <c r="K6" s="143">
        <f>dati_classifiche!L1</f>
        <v>0</v>
      </c>
      <c r="L6" s="143">
        <f t="shared" si="2"/>
        <v>0</v>
      </c>
    </row>
    <row r="7" spans="1:12" ht="23.25" customHeight="1">
      <c r="A7" s="138">
        <v>4</v>
      </c>
      <c r="B7" s="139" t="s">
        <v>34</v>
      </c>
      <c r="C7" s="140">
        <f>dati_classifiche!M81</f>
        <v>0</v>
      </c>
      <c r="D7" s="141">
        <f t="shared" si="0"/>
        <v>0</v>
      </c>
      <c r="E7" s="141">
        <f>dati_classifiche!G83</f>
        <v>0</v>
      </c>
      <c r="F7" s="141">
        <f>dati_classifiche!H83</f>
        <v>0</v>
      </c>
      <c r="G7" s="142">
        <f>dati_classifiche!I81</f>
        <v>0</v>
      </c>
      <c r="H7" s="142">
        <f>dati_classifiche!J81</f>
        <v>0</v>
      </c>
      <c r="I7" s="142">
        <f t="shared" si="1"/>
        <v>0</v>
      </c>
      <c r="J7" s="143">
        <f>dati_classifiche!K81</f>
        <v>0</v>
      </c>
      <c r="K7" s="143">
        <f>dati_classifiche!L81</f>
        <v>0</v>
      </c>
      <c r="L7" s="143">
        <f t="shared" si="2"/>
        <v>0</v>
      </c>
    </row>
    <row r="8" spans="1:12" ht="23.25" customHeight="1">
      <c r="A8" s="138">
        <v>5</v>
      </c>
      <c r="B8" s="144" t="s">
        <v>38</v>
      </c>
      <c r="C8" s="140">
        <f>dati_classifiche!M17</f>
        <v>0</v>
      </c>
      <c r="D8" s="141">
        <f t="shared" si="0"/>
        <v>0</v>
      </c>
      <c r="E8" s="141">
        <f>dati_classifiche!G19</f>
        <v>0</v>
      </c>
      <c r="F8" s="141">
        <f>dati_classifiche!H19</f>
        <v>0</v>
      </c>
      <c r="G8" s="142">
        <f>dati_classifiche!I17</f>
        <v>0</v>
      </c>
      <c r="H8" s="142">
        <f>dati_classifiche!J17</f>
        <v>0</v>
      </c>
      <c r="I8" s="142">
        <f t="shared" si="1"/>
        <v>0</v>
      </c>
      <c r="J8" s="143">
        <f>dati_classifiche!K17</f>
        <v>0</v>
      </c>
      <c r="K8" s="143">
        <f>dati_classifiche!L17</f>
        <v>0</v>
      </c>
      <c r="L8" s="143">
        <f t="shared" si="2"/>
        <v>0</v>
      </c>
    </row>
    <row r="9" spans="1:12" ht="23.25" customHeight="1">
      <c r="A9" s="138">
        <v>6</v>
      </c>
      <c r="B9" s="144" t="s">
        <v>42</v>
      </c>
      <c r="C9" s="140">
        <f>dati_classifiche!M49</f>
        <v>0</v>
      </c>
      <c r="D9" s="141">
        <f t="shared" si="0"/>
        <v>0</v>
      </c>
      <c r="E9" s="141">
        <f>dati_classifiche!G51</f>
        <v>0</v>
      </c>
      <c r="F9" s="141">
        <f>dati_classifiche!H51</f>
        <v>0</v>
      </c>
      <c r="G9" s="142">
        <f>dati_classifiche!I49</f>
        <v>0</v>
      </c>
      <c r="H9" s="142">
        <f>dati_classifiche!J49</f>
        <v>0</v>
      </c>
      <c r="I9" s="142">
        <f t="shared" si="1"/>
        <v>0</v>
      </c>
      <c r="J9" s="143">
        <f>dati_classifiche!K49</f>
        <v>0</v>
      </c>
      <c r="K9" s="143">
        <f>dati_classifiche!L49</f>
        <v>0</v>
      </c>
      <c r="L9" s="143">
        <f t="shared" si="2"/>
        <v>0</v>
      </c>
    </row>
    <row r="10" spans="1:12" ht="23.25" customHeight="1">
      <c r="A10" s="138">
        <v>7</v>
      </c>
      <c r="B10" s="144" t="s">
        <v>29</v>
      </c>
      <c r="C10" s="140">
        <f>dati_classifiche!M33</f>
        <v>0</v>
      </c>
      <c r="D10" s="141">
        <f t="shared" si="0"/>
        <v>0</v>
      </c>
      <c r="E10" s="141">
        <f>dati_classifiche!G35</f>
        <v>0</v>
      </c>
      <c r="F10" s="141">
        <f>dati_classifiche!H35</f>
        <v>0</v>
      </c>
      <c r="G10" s="142">
        <f>dati_classifiche!I33</f>
        <v>0</v>
      </c>
      <c r="H10" s="142">
        <f>dati_classifiche!J33</f>
        <v>0</v>
      </c>
      <c r="I10" s="142">
        <f t="shared" si="1"/>
        <v>0</v>
      </c>
      <c r="J10" s="143">
        <f>dati_classifiche!K33</f>
        <v>0</v>
      </c>
      <c r="K10" s="143">
        <f>dati_classifiche!L33</f>
        <v>0</v>
      </c>
      <c r="L10" s="143">
        <f t="shared" si="2"/>
        <v>0</v>
      </c>
    </row>
    <row r="11" spans="1:12" ht="13.5" customHeight="1">
      <c r="A11" s="43"/>
      <c r="B11"/>
      <c r="C11"/>
      <c r="D11"/>
      <c r="E11"/>
      <c r="F11"/>
      <c r="G11"/>
      <c r="H11"/>
      <c r="I11"/>
      <c r="J11"/>
      <c r="K11"/>
      <c r="L11"/>
    </row>
    <row r="12" spans="1:12" ht="13.5" customHeight="1">
      <c r="A12" s="5"/>
      <c r="B12"/>
      <c r="C12"/>
      <c r="D12"/>
      <c r="E12"/>
      <c r="F12"/>
      <c r="G12"/>
      <c r="H12"/>
      <c r="I12"/>
      <c r="J12"/>
      <c r="K12"/>
      <c r="L12"/>
    </row>
    <row r="13" spans="1:12" ht="24.75" customHeight="1">
      <c r="A13" s="131" t="s">
        <v>211</v>
      </c>
      <c r="B13" s="132"/>
      <c r="C13" s="145"/>
      <c r="D13" s="5"/>
      <c r="E13"/>
      <c r="F13" s="5"/>
      <c r="G13" s="5"/>
      <c r="H13" s="5"/>
      <c r="I13" s="5"/>
      <c r="J13" s="5"/>
      <c r="K13" s="5"/>
      <c r="L13" s="5"/>
    </row>
    <row r="14" spans="1:12" ht="13.5" customHeight="1">
      <c r="A14" s="133" t="s">
        <v>198</v>
      </c>
      <c r="B14" s="133" t="s">
        <v>199</v>
      </c>
      <c r="C14" s="134" t="s">
        <v>200</v>
      </c>
      <c r="D14" s="146"/>
      <c r="E14"/>
      <c r="F14" s="5"/>
      <c r="G14" s="5"/>
      <c r="H14" s="5"/>
      <c r="I14" s="5"/>
      <c r="J14" s="5"/>
      <c r="K14" s="5"/>
      <c r="L14" s="5"/>
    </row>
    <row r="15" spans="1:12" ht="13.5" customHeight="1">
      <c r="A15" s="133"/>
      <c r="B15" s="133"/>
      <c r="C15" s="133"/>
      <c r="D15" s="146"/>
      <c r="E15"/>
      <c r="F15" s="5"/>
      <c r="G15" s="5"/>
      <c r="H15" s="5"/>
      <c r="I15" s="5"/>
      <c r="J15" s="5"/>
      <c r="K15" s="5"/>
      <c r="L15" s="5"/>
    </row>
    <row r="16" spans="1:12" ht="23.25" customHeight="1">
      <c r="A16" s="147">
        <v>1</v>
      </c>
      <c r="B16" s="148" t="s">
        <v>212</v>
      </c>
      <c r="C16" s="149">
        <f>dati_classifiche!N65</f>
        <v>0</v>
      </c>
      <c r="D16" s="150"/>
      <c r="E16"/>
      <c r="F16" s="5"/>
      <c r="G16" s="5"/>
      <c r="H16" s="5"/>
      <c r="I16" s="5"/>
      <c r="J16" s="5"/>
      <c r="K16" s="5"/>
      <c r="L16" s="5"/>
    </row>
    <row r="17" spans="1:12" ht="23.25" customHeight="1">
      <c r="A17" s="151">
        <v>2</v>
      </c>
      <c r="B17" s="144" t="s">
        <v>39</v>
      </c>
      <c r="C17" s="152">
        <f>dati_classifiche!N97</f>
        <v>0</v>
      </c>
      <c r="D17" s="150"/>
      <c r="E17" s="5"/>
      <c r="F17" s="5"/>
      <c r="G17" s="5"/>
      <c r="H17" s="5"/>
      <c r="I17" s="5"/>
      <c r="J17" s="5"/>
      <c r="K17" s="5"/>
      <c r="L17" s="5"/>
    </row>
    <row r="18" spans="1:12" ht="23.25" customHeight="1">
      <c r="A18" s="138">
        <v>3</v>
      </c>
      <c r="B18" s="144" t="s">
        <v>213</v>
      </c>
      <c r="C18" s="153">
        <f>dati_classifiche!N1</f>
        <v>0</v>
      </c>
      <c r="D18" s="154"/>
      <c r="E18" s="5"/>
      <c r="F18" s="5"/>
      <c r="G18" s="5"/>
      <c r="H18" s="5"/>
      <c r="I18" s="5"/>
      <c r="J18" s="5"/>
      <c r="K18" s="5"/>
      <c r="L18" s="5"/>
    </row>
    <row r="19" spans="1:12" ht="23.25" customHeight="1">
      <c r="A19" s="138">
        <v>4</v>
      </c>
      <c r="B19" s="139" t="s">
        <v>34</v>
      </c>
      <c r="C19" s="153">
        <f>dati_classifiche!N81</f>
        <v>0</v>
      </c>
      <c r="D19" s="154"/>
      <c r="E19" s="5"/>
      <c r="F19" s="5"/>
      <c r="G19" s="5"/>
      <c r="H19" s="5"/>
      <c r="I19" s="5"/>
      <c r="J19" s="5"/>
      <c r="K19" s="5"/>
      <c r="L19" s="5"/>
    </row>
    <row r="20" spans="1:12" ht="23.25" customHeight="1">
      <c r="A20" s="138">
        <v>5</v>
      </c>
      <c r="B20" s="144" t="s">
        <v>38</v>
      </c>
      <c r="C20" s="153">
        <f>dati_classifiche!N17</f>
        <v>0</v>
      </c>
      <c r="D20" s="154"/>
      <c r="E20" s="5"/>
      <c r="F20" s="5"/>
      <c r="G20" s="5"/>
      <c r="H20" s="5"/>
      <c r="I20" s="5"/>
      <c r="J20" s="5"/>
      <c r="K20" s="5"/>
      <c r="L20" s="5"/>
    </row>
    <row r="21" spans="1:12" ht="23.25" customHeight="1">
      <c r="A21" s="138">
        <v>6</v>
      </c>
      <c r="B21" s="144" t="s">
        <v>42</v>
      </c>
      <c r="C21" s="153">
        <f>dati_classifiche!N49</f>
        <v>0</v>
      </c>
      <c r="D21" s="154"/>
      <c r="E21" s="5"/>
      <c r="F21" s="5"/>
      <c r="G21" s="5"/>
      <c r="H21" s="5"/>
      <c r="I21" s="5"/>
      <c r="J21" s="5"/>
      <c r="K21" s="5"/>
      <c r="L21" s="5"/>
    </row>
    <row r="22" spans="1:12" ht="23.25" customHeight="1">
      <c r="A22" s="138">
        <v>7</v>
      </c>
      <c r="B22" s="144" t="s">
        <v>29</v>
      </c>
      <c r="C22" s="153">
        <f>dati_classifiche!N33</f>
        <v>0</v>
      </c>
      <c r="D22" s="154"/>
      <c r="E22" s="5"/>
      <c r="F22" s="5"/>
      <c r="G22" s="5"/>
      <c r="H22" s="5"/>
      <c r="I22" s="5"/>
      <c r="J22" s="5"/>
      <c r="K22" s="5"/>
      <c r="L22" s="5"/>
    </row>
    <row r="23" spans="1:12" ht="13.5" customHeight="1">
      <c r="A23"/>
      <c r="B23"/>
      <c r="C23"/>
      <c r="D23" s="5"/>
      <c r="E23" s="5"/>
      <c r="F23" s="5"/>
      <c r="G23" s="5"/>
      <c r="H23" s="5"/>
      <c r="I23" s="5"/>
      <c r="J23" s="5"/>
      <c r="K23" s="5"/>
      <c r="L23" s="5"/>
    </row>
    <row r="24" spans="1:12" ht="13.5" customHeight="1">
      <c r="A24" s="5"/>
      <c r="B24"/>
      <c r="C24"/>
      <c r="D24" s="5"/>
      <c r="E24" s="5"/>
      <c r="F24" s="5"/>
      <c r="G24" s="5"/>
      <c r="H24" s="5"/>
      <c r="I24" s="5"/>
      <c r="J24" s="5"/>
      <c r="K24" s="5"/>
      <c r="L24" s="5"/>
    </row>
    <row r="25" spans="1:12" ht="58.5" customHeight="1">
      <c r="A25" s="155" t="s">
        <v>214</v>
      </c>
      <c r="B25" s="156" t="s">
        <v>215</v>
      </c>
      <c r="C25" s="5"/>
      <c r="D25" s="5"/>
      <c r="E25" s="5"/>
      <c r="F25" s="5"/>
      <c r="G25" s="5"/>
      <c r="H25" s="5"/>
      <c r="I25" s="5"/>
      <c r="J25" s="5"/>
      <c r="K25" s="5"/>
      <c r="L25" s="5"/>
    </row>
    <row r="27" spans="1:2" ht="24" customHeight="1">
      <c r="A27" s="150"/>
      <c r="B27" s="157"/>
    </row>
    <row r="28" spans="1:2" ht="14.25" customHeight="1">
      <c r="A28" s="5"/>
      <c r="B28" s="157"/>
    </row>
    <row r="29" spans="1:2" ht="14.25" customHeight="1">
      <c r="A29" s="5"/>
      <c r="B29" s="157"/>
    </row>
    <row r="30" ht="14.25" customHeight="1">
      <c r="A30" s="5"/>
    </row>
    <row r="31" ht="14.25" customHeight="1">
      <c r="A31" s="5"/>
    </row>
    <row r="32" spans="1:3" ht="14.25" customHeight="1">
      <c r="A32" s="5"/>
      <c r="C32" s="158"/>
    </row>
    <row r="33" spans="1:3" ht="14.25" customHeight="1">
      <c r="A33" s="5"/>
      <c r="C33" s="158"/>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1">
    <mergeCell ref="A2:A3"/>
    <mergeCell ref="B2:B3"/>
    <mergeCell ref="C2:C3"/>
    <mergeCell ref="D2:F2"/>
    <mergeCell ref="G2:I2"/>
    <mergeCell ref="J2:L2"/>
    <mergeCell ref="A14:A15"/>
    <mergeCell ref="B14:B15"/>
    <mergeCell ref="C14:C15"/>
    <mergeCell ref="D14:D15"/>
    <mergeCell ref="B27:B29"/>
  </mergeCells>
  <printOptions/>
  <pageMargins left="1.2652777777777777" right="0.7000000000000001" top="0.75" bottom="0.7500000000000001" header="0.5118110236220472" footer="0.5118055555555556"/>
  <pageSetup horizontalDpi="300" verticalDpi="300" orientation="landscape" paperSize="9" scale="77"/>
  <headerFooter alignWithMargins="0">
    <oddFooter>&amp;C&amp;"Helvetica Neue,Normale"&amp;12 000000&amp;P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61"/>
  <sheetViews>
    <sheetView showGridLines="0" zoomScale="85" zoomScaleNormal="85" workbookViewId="0" topLeftCell="A1">
      <selection activeCell="B46" sqref="B46"/>
    </sheetView>
  </sheetViews>
  <sheetFormatPr defaultColWidth="9.140625" defaultRowHeight="12.75" customHeight="1"/>
  <cols>
    <col min="1" max="1" width="10.421875" style="1" customWidth="1"/>
    <col min="2" max="2" width="23.421875" style="1" customWidth="1"/>
    <col min="3" max="3" width="8.7109375" style="1" customWidth="1"/>
    <col min="4" max="4" width="14.7109375" style="1" customWidth="1"/>
    <col min="5" max="5" width="3.421875" style="1" customWidth="1"/>
    <col min="6" max="6" width="30.140625" style="1" customWidth="1"/>
    <col min="7" max="7" width="1.421875" style="1" customWidth="1"/>
    <col min="8" max="8" width="3.57421875" style="1" customWidth="1"/>
    <col min="9" max="9" width="29.7109375" style="1" customWidth="1"/>
    <col min="10" max="10" width="5.421875" style="1" customWidth="1"/>
    <col min="11" max="23" width="3.421875" style="0" customWidth="1"/>
    <col min="24" max="26" width="8.421875" style="0" customWidth="1"/>
    <col min="27" max="27" width="7.421875" style="0" customWidth="1"/>
    <col min="28" max="28" width="4.421875" style="0" customWidth="1"/>
    <col min="29" max="16384" width="8.421875" style="0" customWidth="1"/>
  </cols>
  <sheetData>
    <row r="1" spans="1:10" ht="18" customHeight="1">
      <c r="A1" s="120" t="s">
        <v>216</v>
      </c>
      <c r="B1" s="5"/>
      <c r="C1" s="5"/>
      <c r="D1" s="5"/>
      <c r="E1" s="5"/>
      <c r="F1" s="5"/>
      <c r="G1" s="5"/>
      <c r="H1" s="5"/>
      <c r="I1" s="5"/>
      <c r="J1" s="5"/>
    </row>
    <row r="2" spans="1:10" ht="12.75" customHeight="1">
      <c r="A2" s="159"/>
      <c r="B2" s="5"/>
      <c r="C2" s="5"/>
      <c r="D2" s="5"/>
      <c r="E2" s="5"/>
      <c r="F2" s="5"/>
      <c r="G2" s="5"/>
      <c r="H2" s="5"/>
      <c r="I2" s="5"/>
      <c r="J2" s="5"/>
    </row>
    <row r="3" spans="1:10" ht="20.25" customHeight="1">
      <c r="A3" s="160" t="s">
        <v>217</v>
      </c>
      <c r="B3" s="5"/>
      <c r="C3" s="5"/>
      <c r="D3" s="5"/>
      <c r="E3" s="5"/>
      <c r="F3" s="5"/>
      <c r="G3" s="5"/>
      <c r="H3" s="5"/>
      <c r="I3" s="5"/>
      <c r="J3" s="5"/>
    </row>
    <row r="4" spans="1:10" ht="12.75" customHeight="1">
      <c r="A4" s="161" t="s">
        <v>11</v>
      </c>
      <c r="B4" s="5"/>
      <c r="C4" s="8" t="s">
        <v>218</v>
      </c>
      <c r="D4" s="8" t="s">
        <v>14</v>
      </c>
      <c r="E4" s="8" t="s">
        <v>15</v>
      </c>
      <c r="F4" s="5"/>
      <c r="G4" s="5" t="s">
        <v>16</v>
      </c>
      <c r="H4" s="5"/>
      <c r="I4" s="5"/>
      <c r="J4" s="5"/>
    </row>
    <row r="5" spans="1:10" ht="12.75" customHeight="1">
      <c r="A5" s="162"/>
      <c r="B5" s="163"/>
      <c r="C5" s="163"/>
      <c r="D5" s="163"/>
      <c r="E5" s="163"/>
      <c r="F5" s="8"/>
      <c r="G5" s="161"/>
      <c r="H5" s="161"/>
      <c r="I5" s="8"/>
      <c r="J5" s="8"/>
    </row>
    <row r="6" spans="1:10" ht="12.75" customHeight="1">
      <c r="A6" s="162"/>
      <c r="B6" s="164" t="s">
        <v>219</v>
      </c>
      <c r="C6" s="165"/>
      <c r="D6" s="165"/>
      <c r="E6" s="165"/>
      <c r="F6" s="5"/>
      <c r="G6" s="5"/>
      <c r="H6" s="5"/>
      <c r="I6" s="5"/>
      <c r="J6" s="5"/>
    </row>
    <row r="7" spans="1:33" ht="12.75" customHeight="1">
      <c r="A7" s="166">
        <v>49</v>
      </c>
      <c r="B7" s="167">
        <v>45410</v>
      </c>
      <c r="C7" s="168"/>
      <c r="D7" s="168"/>
      <c r="E7" s="169" t="s">
        <v>220</v>
      </c>
      <c r="F7" s="170"/>
      <c r="G7" s="169" t="s">
        <v>30</v>
      </c>
      <c r="H7" s="171" t="s">
        <v>221</v>
      </c>
      <c r="I7" s="170"/>
      <c r="J7" s="168" t="s">
        <v>222</v>
      </c>
      <c r="L7" s="172"/>
      <c r="M7" s="172"/>
      <c r="N7" s="173"/>
      <c r="O7" s="173"/>
      <c r="P7" s="174"/>
      <c r="Q7" s="174"/>
      <c r="R7" s="173"/>
      <c r="S7" s="173"/>
      <c r="T7" s="174"/>
      <c r="U7" s="174"/>
      <c r="V7" s="173"/>
      <c r="W7" s="173"/>
      <c r="Y7" s="5"/>
      <c r="Z7" s="1"/>
      <c r="AA7" s="175"/>
      <c r="AB7" s="176"/>
      <c r="AG7" s="176"/>
    </row>
    <row r="8" spans="1:33" ht="12.75" customHeight="1">
      <c r="A8" s="166">
        <f aca="true" t="shared" si="0" ref="A8:A10">A7+1</f>
        <v>50</v>
      </c>
      <c r="B8" s="167">
        <v>45410</v>
      </c>
      <c r="C8" s="168"/>
      <c r="D8" s="168"/>
      <c r="E8" s="171" t="s">
        <v>223</v>
      </c>
      <c r="F8" s="170"/>
      <c r="G8" s="169" t="s">
        <v>30</v>
      </c>
      <c r="H8" s="171" t="s">
        <v>224</v>
      </c>
      <c r="I8" s="170"/>
      <c r="J8" s="168" t="s">
        <v>225</v>
      </c>
      <c r="L8" s="172"/>
      <c r="M8" s="172"/>
      <c r="N8" s="173"/>
      <c r="O8" s="173"/>
      <c r="P8" s="174"/>
      <c r="Q8" s="174"/>
      <c r="R8" s="173"/>
      <c r="S8" s="173"/>
      <c r="T8" s="174"/>
      <c r="U8" s="174"/>
      <c r="V8" s="173"/>
      <c r="W8" s="173"/>
      <c r="Y8" s="5"/>
      <c r="Z8" s="1"/>
      <c r="AA8" s="175"/>
      <c r="AB8" s="176"/>
      <c r="AG8" s="176"/>
    </row>
    <row r="9" spans="1:23" ht="12.75" customHeight="1">
      <c r="A9" s="166">
        <f t="shared" si="0"/>
        <v>51</v>
      </c>
      <c r="B9" s="167">
        <v>45417</v>
      </c>
      <c r="C9" s="168"/>
      <c r="D9" s="168"/>
      <c r="E9" s="171" t="s">
        <v>221</v>
      </c>
      <c r="F9" s="170"/>
      <c r="G9" s="169" t="s">
        <v>30</v>
      </c>
      <c r="H9" s="169" t="s">
        <v>220</v>
      </c>
      <c r="I9" s="170"/>
      <c r="J9" s="168" t="s">
        <v>222</v>
      </c>
      <c r="L9" s="172"/>
      <c r="M9" s="172"/>
      <c r="N9" s="173"/>
      <c r="O9" s="173"/>
      <c r="P9" s="174"/>
      <c r="Q9" s="174"/>
      <c r="R9" s="173"/>
      <c r="S9" s="173"/>
      <c r="T9" s="174"/>
      <c r="U9" s="174"/>
      <c r="V9" s="173"/>
      <c r="W9" s="173"/>
    </row>
    <row r="10" spans="1:23" ht="13.5" customHeight="1">
      <c r="A10" s="166">
        <f t="shared" si="0"/>
        <v>52</v>
      </c>
      <c r="B10" s="167">
        <v>45417</v>
      </c>
      <c r="C10" s="168"/>
      <c r="D10" s="168"/>
      <c r="E10" s="171" t="s">
        <v>224</v>
      </c>
      <c r="F10" s="170"/>
      <c r="G10" s="169" t="s">
        <v>30</v>
      </c>
      <c r="H10" s="171" t="s">
        <v>223</v>
      </c>
      <c r="I10" s="170"/>
      <c r="J10" s="168" t="s">
        <v>225</v>
      </c>
      <c r="L10" s="172"/>
      <c r="M10" s="172"/>
      <c r="N10" s="173"/>
      <c r="O10" s="173"/>
      <c r="P10" s="174"/>
      <c r="Q10" s="174"/>
      <c r="R10" s="173"/>
      <c r="S10" s="173"/>
      <c r="T10" s="174"/>
      <c r="U10" s="174"/>
      <c r="V10" s="173"/>
      <c r="W10" s="173"/>
    </row>
    <row r="11" spans="1:10" ht="13.5" customHeight="1">
      <c r="A11" s="162"/>
      <c r="B11" s="177"/>
      <c r="C11" s="178"/>
      <c r="D11" s="163"/>
      <c r="E11" s="163"/>
      <c r="F11" s="8"/>
      <c r="G11" s="161"/>
      <c r="H11" s="161"/>
      <c r="I11" s="8"/>
      <c r="J11" s="8"/>
    </row>
    <row r="12" spans="1:10" ht="13.5" customHeight="1">
      <c r="A12" s="162"/>
      <c r="B12" s="163"/>
      <c r="C12" s="163"/>
      <c r="D12" s="163"/>
      <c r="E12" s="163"/>
      <c r="F12" s="8"/>
      <c r="G12" s="161"/>
      <c r="H12" s="161"/>
      <c r="I12" s="8"/>
      <c r="J12" s="8"/>
    </row>
    <row r="13" spans="1:10" ht="13.5" customHeight="1">
      <c r="A13" s="162"/>
      <c r="B13" s="163"/>
      <c r="C13" s="163"/>
      <c r="D13" s="163"/>
      <c r="E13" s="163"/>
      <c r="F13" s="8"/>
      <c r="G13" s="161"/>
      <c r="H13" s="161"/>
      <c r="I13" s="8"/>
      <c r="J13" s="8"/>
    </row>
    <row r="14" spans="1:10" ht="18" customHeight="1">
      <c r="A14" s="179" t="s">
        <v>226</v>
      </c>
      <c r="B14" s="179"/>
      <c r="C14" s="179"/>
      <c r="D14" s="179"/>
      <c r="E14" s="179"/>
      <c r="F14" s="179"/>
      <c r="G14" s="179"/>
      <c r="H14" s="179"/>
      <c r="I14" s="179"/>
      <c r="J14" s="179"/>
    </row>
    <row r="15" spans="1:10" ht="13.5" customHeight="1">
      <c r="A15" s="162"/>
      <c r="B15" s="163"/>
      <c r="C15" s="163"/>
      <c r="D15" s="163"/>
      <c r="E15" s="163"/>
      <c r="F15" s="8"/>
      <c r="G15" s="161"/>
      <c r="H15" s="161"/>
      <c r="I15" s="8"/>
      <c r="J15" s="8"/>
    </row>
    <row r="16" spans="1:10" ht="26.25" customHeight="1">
      <c r="A16" s="180" t="s">
        <v>227</v>
      </c>
      <c r="B16" s="163"/>
      <c r="C16" s="163"/>
      <c r="D16" s="163"/>
      <c r="E16" s="163"/>
      <c r="F16" s="8"/>
      <c r="G16" s="161"/>
      <c r="H16" s="161"/>
      <c r="I16" s="8"/>
      <c r="J16" s="8"/>
    </row>
    <row r="17" spans="1:10" ht="18.75" customHeight="1">
      <c r="A17" s="181" t="s">
        <v>228</v>
      </c>
      <c r="B17" s="163"/>
      <c r="C17" s="163"/>
      <c r="D17" s="163"/>
      <c r="E17" s="163"/>
      <c r="F17" s="8"/>
      <c r="G17" s="161"/>
      <c r="H17" s="161"/>
      <c r="I17" s="8"/>
      <c r="J17" s="8"/>
    </row>
    <row r="18" spans="1:10" ht="18.75" customHeight="1">
      <c r="A18" s="181"/>
      <c r="B18" s="163"/>
      <c r="C18" s="163"/>
      <c r="D18" s="163"/>
      <c r="E18" s="163"/>
      <c r="F18" s="8"/>
      <c r="G18" s="161"/>
      <c r="H18" s="161"/>
      <c r="I18" s="8"/>
      <c r="J18" s="8"/>
    </row>
    <row r="19" spans="1:10" ht="18.75" customHeight="1">
      <c r="A19" s="181" t="s">
        <v>229</v>
      </c>
      <c r="B19" s="163"/>
      <c r="C19" s="163"/>
      <c r="D19" s="163"/>
      <c r="E19" s="163"/>
      <c r="F19" s="8"/>
      <c r="G19" s="161"/>
      <c r="H19" s="161"/>
      <c r="I19" s="8"/>
      <c r="J19" s="8"/>
    </row>
    <row r="20" spans="1:10" ht="18.75" customHeight="1">
      <c r="A20" s="181" t="s">
        <v>230</v>
      </c>
      <c r="B20" s="163"/>
      <c r="C20" s="163"/>
      <c r="D20" s="163"/>
      <c r="E20" s="163"/>
      <c r="F20" s="8"/>
      <c r="G20" s="161"/>
      <c r="H20" s="161"/>
      <c r="I20" s="8"/>
      <c r="J20" s="8"/>
    </row>
    <row r="21" spans="1:10" ht="18.75" customHeight="1">
      <c r="A21" s="181" t="s">
        <v>231</v>
      </c>
      <c r="B21" s="163"/>
      <c r="C21" s="163"/>
      <c r="D21" s="163"/>
      <c r="E21" s="163"/>
      <c r="F21" s="8"/>
      <c r="G21" s="161"/>
      <c r="H21" s="161"/>
      <c r="I21" s="8"/>
      <c r="J21" s="8"/>
    </row>
    <row r="22" spans="1:10" ht="18.75" customHeight="1">
      <c r="A22" s="181"/>
      <c r="B22" s="163"/>
      <c r="C22" s="163"/>
      <c r="D22" s="163"/>
      <c r="E22" s="163"/>
      <c r="F22" s="8"/>
      <c r="G22" s="161"/>
      <c r="H22" s="161"/>
      <c r="I22" s="8"/>
      <c r="J22" s="8"/>
    </row>
    <row r="23" spans="1:10" ht="18.75" customHeight="1">
      <c r="A23" s="181" t="s">
        <v>232</v>
      </c>
      <c r="B23" s="163"/>
      <c r="C23" s="163"/>
      <c r="D23" s="163"/>
      <c r="E23" s="163"/>
      <c r="F23" s="8"/>
      <c r="G23" s="161"/>
      <c r="H23" s="161"/>
      <c r="I23" s="8"/>
      <c r="J23" s="8"/>
    </row>
    <row r="24" spans="1:10" ht="18.75" customHeight="1">
      <c r="A24" s="181" t="s">
        <v>231</v>
      </c>
      <c r="B24" s="163"/>
      <c r="C24" s="163"/>
      <c r="D24" s="163"/>
      <c r="E24" s="163"/>
      <c r="F24" s="8"/>
      <c r="G24" s="161"/>
      <c r="H24" s="161"/>
      <c r="I24" s="8"/>
      <c r="J24" s="8"/>
    </row>
    <row r="25" spans="1:10" ht="18.75" customHeight="1">
      <c r="A25" s="181" t="s">
        <v>233</v>
      </c>
      <c r="B25" s="163"/>
      <c r="C25" s="163"/>
      <c r="D25" s="163"/>
      <c r="E25" s="163"/>
      <c r="F25" s="8"/>
      <c r="G25" s="161"/>
      <c r="H25" s="161"/>
      <c r="I25" s="8"/>
      <c r="J25" s="8"/>
    </row>
    <row r="26" spans="1:10" ht="13.5" customHeight="1">
      <c r="A26" s="162"/>
      <c r="B26" s="163"/>
      <c r="C26" s="163"/>
      <c r="D26" s="163"/>
      <c r="E26" s="163"/>
      <c r="F26" s="8"/>
      <c r="G26" s="161"/>
      <c r="H26" s="161"/>
      <c r="I26" s="8"/>
      <c r="J26" s="8"/>
    </row>
    <row r="27" spans="1:10" ht="13.5" customHeight="1">
      <c r="A27" s="161" t="s">
        <v>11</v>
      </c>
      <c r="B27" s="5"/>
      <c r="C27" s="8" t="s">
        <v>218</v>
      </c>
      <c r="D27" s="8" t="s">
        <v>14</v>
      </c>
      <c r="E27" s="8" t="s">
        <v>15</v>
      </c>
      <c r="F27" s="5"/>
      <c r="G27" s="5" t="s">
        <v>16</v>
      </c>
      <c r="H27" s="5"/>
      <c r="I27" s="5"/>
      <c r="J27" s="5"/>
    </row>
    <row r="28" spans="1:10" ht="13.5" customHeight="1">
      <c r="A28" s="161"/>
      <c r="B28" s="5"/>
      <c r="C28" s="8"/>
      <c r="D28" s="8"/>
      <c r="E28" s="8"/>
      <c r="F28" s="5"/>
      <c r="G28" s="5"/>
      <c r="H28" s="5"/>
      <c r="I28" s="5"/>
      <c r="J28" s="5"/>
    </row>
    <row r="29" spans="1:10" ht="13.5" customHeight="1">
      <c r="A29" s="162"/>
      <c r="B29" s="182" t="s">
        <v>234</v>
      </c>
      <c r="C29" s="165"/>
      <c r="D29" s="165"/>
      <c r="E29" s="165"/>
      <c r="F29" s="8"/>
      <c r="G29" s="161"/>
      <c r="H29" s="161"/>
      <c r="I29" s="8"/>
      <c r="J29" s="8"/>
    </row>
    <row r="30" spans="1:23" ht="13.5" customHeight="1">
      <c r="A30" s="166">
        <v>53</v>
      </c>
      <c r="B30" s="167">
        <v>45431</v>
      </c>
      <c r="C30" s="169"/>
      <c r="D30" s="169"/>
      <c r="E30" s="183" t="s">
        <v>235</v>
      </c>
      <c r="F30" s="170"/>
      <c r="G30" s="168" t="s">
        <v>30</v>
      </c>
      <c r="H30" s="183" t="s">
        <v>236</v>
      </c>
      <c r="I30" s="170"/>
      <c r="J30" s="170"/>
      <c r="L30" s="172"/>
      <c r="M30" s="172"/>
      <c r="N30" s="184"/>
      <c r="O30" s="184"/>
      <c r="P30" s="185"/>
      <c r="Q30" s="185"/>
      <c r="R30" s="184"/>
      <c r="S30" s="184"/>
      <c r="T30" s="185"/>
      <c r="U30" s="185"/>
      <c r="V30" s="184"/>
      <c r="W30" s="184"/>
    </row>
    <row r="31" spans="1:23" ht="13.5" customHeight="1">
      <c r="A31" s="162"/>
      <c r="B31" s="163"/>
      <c r="C31" s="8" t="s">
        <v>237</v>
      </c>
      <c r="D31" s="186" t="s">
        <v>238</v>
      </c>
      <c r="E31" s="163"/>
      <c r="F31" s="5"/>
      <c r="G31" s="5"/>
      <c r="H31" s="5"/>
      <c r="I31" s="5"/>
      <c r="J31" s="5"/>
      <c r="N31" s="187"/>
      <c r="O31" s="187"/>
      <c r="P31" s="187"/>
      <c r="Q31" s="187"/>
      <c r="R31" s="187"/>
      <c r="S31" s="187"/>
      <c r="T31" s="187"/>
      <c r="U31" s="187"/>
      <c r="V31" s="187"/>
      <c r="W31" s="187"/>
    </row>
    <row r="32" spans="1:23" ht="13.5" customHeight="1">
      <c r="A32" s="162"/>
      <c r="B32" s="163"/>
      <c r="C32" s="5" t="s">
        <v>239</v>
      </c>
      <c r="D32" s="186" t="s">
        <v>235</v>
      </c>
      <c r="E32" s="163"/>
      <c r="F32" s="5"/>
      <c r="G32" s="5"/>
      <c r="H32" s="5"/>
      <c r="I32" s="5"/>
      <c r="J32" s="5"/>
      <c r="N32" s="187"/>
      <c r="O32" s="187"/>
      <c r="P32" s="187"/>
      <c r="Q32" s="187"/>
      <c r="R32" s="187"/>
      <c r="S32" s="187"/>
      <c r="T32" s="187"/>
      <c r="U32" s="187"/>
      <c r="V32" s="187"/>
      <c r="W32" s="187"/>
    </row>
    <row r="33" spans="1:23" ht="13.5" customHeight="1">
      <c r="A33" s="162"/>
      <c r="B33" s="182" t="s">
        <v>234</v>
      </c>
      <c r="C33" s="165"/>
      <c r="D33" s="165"/>
      <c r="E33" s="165"/>
      <c r="F33" s="5"/>
      <c r="G33" s="5"/>
      <c r="H33" s="5"/>
      <c r="I33" s="5"/>
      <c r="J33" s="5"/>
      <c r="N33" s="187"/>
      <c r="O33" s="187"/>
      <c r="P33" s="187"/>
      <c r="Q33" s="187"/>
      <c r="R33" s="187"/>
      <c r="S33" s="187"/>
      <c r="T33" s="187"/>
      <c r="U33" s="187"/>
      <c r="V33" s="187"/>
      <c r="W33" s="187"/>
    </row>
    <row r="34" spans="1:23" ht="13.5" customHeight="1">
      <c r="A34" s="166">
        <v>54</v>
      </c>
      <c r="B34" s="167">
        <v>45431</v>
      </c>
      <c r="C34" s="169"/>
      <c r="D34" s="169"/>
      <c r="E34" s="183" t="s">
        <v>238</v>
      </c>
      <c r="F34" s="170"/>
      <c r="G34" s="168" t="s">
        <v>30</v>
      </c>
      <c r="H34" s="183" t="s">
        <v>235</v>
      </c>
      <c r="I34" s="170"/>
      <c r="J34" s="170"/>
      <c r="L34" s="172"/>
      <c r="M34" s="172"/>
      <c r="N34" s="184"/>
      <c r="O34" s="184"/>
      <c r="P34" s="185"/>
      <c r="Q34" s="185"/>
      <c r="R34" s="184"/>
      <c r="S34" s="184"/>
      <c r="T34" s="185"/>
      <c r="U34" s="185"/>
      <c r="V34" s="184"/>
      <c r="W34" s="184"/>
    </row>
    <row r="35" spans="1:23" ht="13.5" customHeight="1">
      <c r="A35" s="162"/>
      <c r="B35" s="163"/>
      <c r="C35" s="8" t="s">
        <v>237</v>
      </c>
      <c r="D35" s="186" t="s">
        <v>236</v>
      </c>
      <c r="E35" s="163"/>
      <c r="F35" s="8"/>
      <c r="G35" s="161"/>
      <c r="H35" s="161"/>
      <c r="I35" s="8"/>
      <c r="J35" s="8"/>
      <c r="N35" s="187"/>
      <c r="O35" s="187"/>
      <c r="P35" s="187"/>
      <c r="Q35" s="187"/>
      <c r="R35" s="187"/>
      <c r="S35" s="187"/>
      <c r="T35" s="187"/>
      <c r="U35" s="187"/>
      <c r="V35" s="187"/>
      <c r="W35" s="187"/>
    </row>
    <row r="36" spans="1:23" ht="13.5" customHeight="1">
      <c r="A36" s="162"/>
      <c r="B36" s="163"/>
      <c r="C36" s="5" t="s">
        <v>239</v>
      </c>
      <c r="D36" s="186" t="s">
        <v>238</v>
      </c>
      <c r="E36" s="163"/>
      <c r="F36" s="8"/>
      <c r="G36" s="161"/>
      <c r="H36" s="161"/>
      <c r="I36" s="8"/>
      <c r="J36" s="8"/>
      <c r="N36" s="187"/>
      <c r="O36" s="187"/>
      <c r="P36" s="187"/>
      <c r="Q36" s="187"/>
      <c r="R36" s="187"/>
      <c r="S36" s="187"/>
      <c r="T36" s="187"/>
      <c r="U36" s="187"/>
      <c r="V36" s="187"/>
      <c r="W36" s="187"/>
    </row>
    <row r="37" spans="1:23" ht="13.5" customHeight="1">
      <c r="A37" s="162"/>
      <c r="B37" s="182" t="s">
        <v>234</v>
      </c>
      <c r="C37" s="165"/>
      <c r="D37" s="165"/>
      <c r="E37" s="165"/>
      <c r="F37" s="5"/>
      <c r="G37" s="5"/>
      <c r="H37" s="5"/>
      <c r="I37" s="5"/>
      <c r="J37" s="5"/>
      <c r="N37" s="187"/>
      <c r="O37" s="187"/>
      <c r="P37" s="187"/>
      <c r="Q37" s="187"/>
      <c r="R37" s="187"/>
      <c r="S37" s="187"/>
      <c r="T37" s="187"/>
      <c r="U37" s="187"/>
      <c r="V37" s="187"/>
      <c r="W37" s="187"/>
    </row>
    <row r="38" spans="1:23" ht="13.5" customHeight="1">
      <c r="A38" s="166">
        <v>55</v>
      </c>
      <c r="B38" s="167">
        <v>45431</v>
      </c>
      <c r="C38" s="169"/>
      <c r="D38" s="169"/>
      <c r="E38" s="183" t="s">
        <v>236</v>
      </c>
      <c r="F38" s="170"/>
      <c r="G38" s="168" t="s">
        <v>30</v>
      </c>
      <c r="H38" s="183" t="s">
        <v>238</v>
      </c>
      <c r="I38" s="170"/>
      <c r="J38" s="170"/>
      <c r="L38" s="172"/>
      <c r="M38" s="172"/>
      <c r="N38" s="184"/>
      <c r="O38" s="184"/>
      <c r="P38" s="185"/>
      <c r="Q38" s="185"/>
      <c r="R38" s="184"/>
      <c r="S38" s="184"/>
      <c r="T38" s="185"/>
      <c r="U38" s="185"/>
      <c r="V38" s="184"/>
      <c r="W38" s="184"/>
    </row>
    <row r="39" spans="1:23" ht="13.5" customHeight="1">
      <c r="A39" s="162"/>
      <c r="B39" s="163"/>
      <c r="C39" s="8" t="s">
        <v>237</v>
      </c>
      <c r="D39" s="186" t="s">
        <v>235</v>
      </c>
      <c r="E39" s="163"/>
      <c r="F39" s="8"/>
      <c r="G39" s="161"/>
      <c r="H39" s="161"/>
      <c r="I39" s="8"/>
      <c r="J39" s="8"/>
      <c r="N39" s="187"/>
      <c r="O39" s="187"/>
      <c r="P39" s="187"/>
      <c r="Q39" s="187"/>
      <c r="R39" s="187"/>
      <c r="S39" s="187"/>
      <c r="T39" s="187"/>
      <c r="U39" s="187"/>
      <c r="V39" s="187"/>
      <c r="W39" s="187"/>
    </row>
    <row r="40" spans="1:23" ht="13.5" customHeight="1">
      <c r="A40" s="162"/>
      <c r="B40" s="163"/>
      <c r="C40" s="5" t="s">
        <v>239</v>
      </c>
      <c r="D40" s="186" t="s">
        <v>236</v>
      </c>
      <c r="E40" s="163"/>
      <c r="F40" s="8"/>
      <c r="G40" s="161"/>
      <c r="H40" s="161"/>
      <c r="I40" s="8"/>
      <c r="J40" s="8"/>
      <c r="N40" s="187"/>
      <c r="O40" s="187"/>
      <c r="P40" s="187"/>
      <c r="Q40" s="187"/>
      <c r="R40" s="187"/>
      <c r="S40" s="187"/>
      <c r="T40" s="187"/>
      <c r="U40" s="187"/>
      <c r="V40" s="187"/>
      <c r="W40" s="187"/>
    </row>
    <row r="41" spans="1:23" ht="13.5" customHeight="1">
      <c r="A41" s="162"/>
      <c r="B41" s="188" t="s">
        <v>240</v>
      </c>
      <c r="C41" s="165"/>
      <c r="D41" s="165"/>
      <c r="E41" s="165"/>
      <c r="F41" s="5"/>
      <c r="G41" s="5"/>
      <c r="H41" s="5"/>
      <c r="I41" s="5"/>
      <c r="J41" s="5"/>
      <c r="N41" s="187"/>
      <c r="O41" s="187"/>
      <c r="P41" s="187"/>
      <c r="Q41" s="187"/>
      <c r="R41" s="187"/>
      <c r="S41" s="187"/>
      <c r="T41" s="187"/>
      <c r="U41" s="187"/>
      <c r="V41" s="187"/>
      <c r="W41" s="187"/>
    </row>
    <row r="42" spans="1:23" ht="13.5" customHeight="1">
      <c r="A42" s="166">
        <v>56</v>
      </c>
      <c r="B42" s="167">
        <v>45431</v>
      </c>
      <c r="C42" s="169"/>
      <c r="D42" s="169"/>
      <c r="E42" s="169"/>
      <c r="F42" s="183" t="s">
        <v>241</v>
      </c>
      <c r="G42" s="168" t="s">
        <v>30</v>
      </c>
      <c r="H42" s="169"/>
      <c r="I42" s="183" t="s">
        <v>242</v>
      </c>
      <c r="J42" s="183"/>
      <c r="L42" s="172"/>
      <c r="M42" s="172"/>
      <c r="N42" s="184"/>
      <c r="O42" s="184"/>
      <c r="P42" s="185"/>
      <c r="Q42" s="185"/>
      <c r="R42" s="184"/>
      <c r="S42" s="184"/>
      <c r="T42" s="185"/>
      <c r="U42" s="185"/>
      <c r="V42" s="184"/>
      <c r="W42" s="184"/>
    </row>
    <row r="43" spans="1:23" ht="13.5" customHeight="1">
      <c r="A43" s="162"/>
      <c r="B43" s="5"/>
      <c r="C43" s="8" t="s">
        <v>237</v>
      </c>
      <c r="D43" s="8" t="s">
        <v>243</v>
      </c>
      <c r="E43" s="5"/>
      <c r="F43" s="5"/>
      <c r="G43" s="5"/>
      <c r="H43" s="5"/>
      <c r="I43" s="5"/>
      <c r="J43" s="5"/>
      <c r="N43" s="187"/>
      <c r="O43" s="187"/>
      <c r="P43" s="187"/>
      <c r="Q43" s="187"/>
      <c r="R43" s="187"/>
      <c r="S43" s="187"/>
      <c r="T43" s="187"/>
      <c r="U43" s="187"/>
      <c r="V43" s="187"/>
      <c r="W43" s="187"/>
    </row>
    <row r="44" spans="1:23" ht="13.5" customHeight="1">
      <c r="A44" s="162"/>
      <c r="B44" s="5"/>
      <c r="C44" s="5" t="s">
        <v>239</v>
      </c>
      <c r="D44" s="8" t="s">
        <v>244</v>
      </c>
      <c r="E44" s="5"/>
      <c r="F44" s="5"/>
      <c r="G44" s="5"/>
      <c r="H44" s="5"/>
      <c r="I44" s="5"/>
      <c r="J44" s="5"/>
      <c r="N44" s="187"/>
      <c r="O44" s="187"/>
      <c r="P44" s="187"/>
      <c r="Q44" s="187"/>
      <c r="R44" s="187"/>
      <c r="S44" s="187"/>
      <c r="T44" s="187"/>
      <c r="U44" s="187"/>
      <c r="V44" s="187"/>
      <c r="W44" s="187"/>
    </row>
    <row r="45" spans="1:23" ht="13.5" customHeight="1">
      <c r="A45" s="162"/>
      <c r="B45" s="189" t="s">
        <v>245</v>
      </c>
      <c r="C45" s="165"/>
      <c r="D45" s="165"/>
      <c r="E45" s="165"/>
      <c r="F45" s="5"/>
      <c r="G45" s="5"/>
      <c r="H45" s="5"/>
      <c r="I45" s="5"/>
      <c r="J45" s="5"/>
      <c r="N45" s="187"/>
      <c r="O45" s="187"/>
      <c r="P45" s="187"/>
      <c r="Q45" s="187"/>
      <c r="R45" s="187"/>
      <c r="S45" s="187"/>
      <c r="T45" s="187"/>
      <c r="U45" s="187"/>
      <c r="V45" s="187"/>
      <c r="W45" s="187"/>
    </row>
    <row r="46" spans="1:23" ht="13.5" customHeight="1">
      <c r="A46" s="166">
        <v>57</v>
      </c>
      <c r="B46" s="167">
        <v>45431</v>
      </c>
      <c r="C46" s="169"/>
      <c r="D46" s="169"/>
      <c r="E46" s="169"/>
      <c r="F46" s="183" t="s">
        <v>246</v>
      </c>
      <c r="G46" s="168" t="s">
        <v>30</v>
      </c>
      <c r="H46" s="168"/>
      <c r="I46" s="183" t="s">
        <v>247</v>
      </c>
      <c r="J46" s="183"/>
      <c r="L46" s="172"/>
      <c r="M46" s="172"/>
      <c r="N46" s="184"/>
      <c r="O46" s="184"/>
      <c r="P46" s="185"/>
      <c r="Q46" s="185"/>
      <c r="R46" s="184"/>
      <c r="S46" s="184"/>
      <c r="T46" s="185"/>
      <c r="U46" s="185"/>
      <c r="V46" s="184"/>
      <c r="W46" s="184"/>
    </row>
    <row r="47" spans="1:10" ht="13.5" customHeight="1">
      <c r="A47" s="162"/>
      <c r="B47" s="163"/>
      <c r="C47" s="8" t="s">
        <v>237</v>
      </c>
      <c r="D47" s="8" t="s">
        <v>243</v>
      </c>
      <c r="E47" s="163"/>
      <c r="F47" s="5"/>
      <c r="G47" s="5"/>
      <c r="H47" s="5"/>
      <c r="I47" s="5"/>
      <c r="J47" s="5"/>
    </row>
    <row r="48" spans="1:10" ht="13.5" customHeight="1">
      <c r="A48" s="5"/>
      <c r="B48" s="5"/>
      <c r="C48" s="5" t="s">
        <v>239</v>
      </c>
      <c r="D48" s="8" t="s">
        <v>248</v>
      </c>
      <c r="E48" s="5"/>
      <c r="F48" s="5"/>
      <c r="G48" s="5"/>
      <c r="H48" s="5"/>
      <c r="I48" s="5"/>
      <c r="J48" s="5"/>
    </row>
    <row r="49" spans="1:10" ht="19.5" customHeight="1">
      <c r="A49" s="160" t="s">
        <v>249</v>
      </c>
      <c r="B49" s="5"/>
      <c r="C49" s="5"/>
      <c r="D49" s="5"/>
      <c r="E49" s="5"/>
      <c r="F49" s="5"/>
      <c r="G49" s="5"/>
      <c r="H49" s="5"/>
      <c r="I49" s="5"/>
      <c r="J49" s="5"/>
    </row>
    <row r="50" spans="1:10" ht="13.5" customHeight="1">
      <c r="A50" s="5"/>
      <c r="B50" s="5"/>
      <c r="C50" s="5"/>
      <c r="D50" s="5"/>
      <c r="E50" s="5"/>
      <c r="F50" s="5"/>
      <c r="G50" s="5"/>
      <c r="H50" s="5"/>
      <c r="I50" s="5"/>
      <c r="J50" s="5"/>
    </row>
    <row r="51" spans="1:10" ht="16.5" customHeight="1">
      <c r="A51" s="190">
        <v>1</v>
      </c>
      <c r="B51" s="191"/>
      <c r="C51" s="191"/>
      <c r="D51" s="191"/>
      <c r="E51" s="191"/>
      <c r="F51" s="192" t="s">
        <v>250</v>
      </c>
      <c r="G51" s="5"/>
      <c r="H51" s="5"/>
      <c r="I51" s="5"/>
      <c r="J51" s="5"/>
    </row>
    <row r="52" spans="1:10" ht="13.5" customHeight="1">
      <c r="A52" s="166">
        <v>2</v>
      </c>
      <c r="B52" s="168"/>
      <c r="C52" s="168"/>
      <c r="D52" s="168"/>
      <c r="E52" s="168"/>
      <c r="F52" s="5"/>
      <c r="G52" s="5"/>
      <c r="H52" s="5"/>
      <c r="I52" s="5"/>
      <c r="J52" s="5"/>
    </row>
    <row r="53" spans="1:10" ht="13.5" customHeight="1">
      <c r="A53" s="166">
        <v>3</v>
      </c>
      <c r="B53" s="168"/>
      <c r="C53" s="168"/>
      <c r="D53" s="168"/>
      <c r="E53" s="168"/>
      <c r="F53" s="5"/>
      <c r="G53" s="5"/>
      <c r="H53" s="5"/>
      <c r="I53" s="5"/>
      <c r="J53" s="5"/>
    </row>
    <row r="54" spans="1:10" ht="13.5" customHeight="1">
      <c r="A54" s="166">
        <v>4</v>
      </c>
      <c r="B54" s="168"/>
      <c r="C54" s="168"/>
      <c r="D54" s="168"/>
      <c r="E54" s="168"/>
      <c r="F54" s="5"/>
      <c r="G54" s="5"/>
      <c r="H54" s="5"/>
      <c r="I54" s="5"/>
      <c r="J54" s="5"/>
    </row>
    <row r="55" spans="1:10" ht="13.5" customHeight="1">
      <c r="A55" s="166">
        <v>5</v>
      </c>
      <c r="B55" s="168"/>
      <c r="C55" s="168"/>
      <c r="D55" s="168"/>
      <c r="E55" s="168"/>
      <c r="F55" s="5"/>
      <c r="G55" s="5"/>
      <c r="H55" s="5"/>
      <c r="I55" s="5"/>
      <c r="J55" s="5"/>
    </row>
    <row r="56" spans="1:10" ht="13.5" customHeight="1">
      <c r="A56" s="166">
        <v>6</v>
      </c>
      <c r="B56" s="171"/>
      <c r="C56" s="171"/>
      <c r="D56" s="171"/>
      <c r="E56" s="171"/>
      <c r="F56" s="5"/>
      <c r="G56" s="5"/>
      <c r="H56" s="5"/>
      <c r="I56" s="5"/>
      <c r="J56" s="5"/>
    </row>
    <row r="57" spans="1:10" ht="13.5" customHeight="1">
      <c r="A57" s="166">
        <v>7</v>
      </c>
      <c r="B57" s="171"/>
      <c r="C57" s="171"/>
      <c r="D57" s="171"/>
      <c r="E57" s="171"/>
      <c r="F57" s="5"/>
      <c r="G57" s="5"/>
      <c r="H57" s="5"/>
      <c r="I57" s="5"/>
      <c r="J57" s="5"/>
    </row>
    <row r="58" spans="1:10" ht="13.5" customHeight="1">
      <c r="A58" s="193"/>
      <c r="B58" s="117"/>
      <c r="C58" s="117"/>
      <c r="D58" s="117"/>
      <c r="I58" s="5"/>
      <c r="J58" s="5"/>
    </row>
    <row r="59" spans="1:10" ht="19.5" customHeight="1">
      <c r="A59" s="194" t="s">
        <v>251</v>
      </c>
      <c r="B59" s="195"/>
      <c r="C59" s="195"/>
      <c r="D59" s="196"/>
      <c r="I59" s="5"/>
      <c r="J59" s="5"/>
    </row>
    <row r="60" spans="1:10" ht="23.25" customHeight="1">
      <c r="A60" s="197" t="s">
        <v>252</v>
      </c>
      <c r="B60" s="198"/>
      <c r="C60" s="198"/>
      <c r="D60" s="199"/>
      <c r="I60" s="200"/>
      <c r="J60" s="200"/>
    </row>
    <row r="61" spans="1:10" ht="23.25" customHeight="1">
      <c r="A61" s="201" t="s">
        <v>253</v>
      </c>
      <c r="B61" s="202"/>
      <c r="C61" s="203"/>
      <c r="D61" s="204"/>
      <c r="I61" s="200"/>
      <c r="J61" s="200"/>
    </row>
  </sheetData>
  <sheetProtection selectLockedCells="1" selectUnlockedCells="1"/>
  <mergeCells count="1">
    <mergeCell ref="A14:I14"/>
  </mergeCells>
  <printOptions/>
  <pageMargins left="0.5236111111111111" right="0.2513888888888889" top="1.0527777777777778" bottom="1.0527777777777778" header="0.7875" footer="0.7875"/>
  <pageSetup fitToHeight="1" fitToWidth="1" horizontalDpi="300" verticalDpi="300" orientation="landscape"/>
  <headerFooter alignWithMargins="0">
    <oddHeader>&amp;C&amp;"Times New Roman,Normale"&amp;12 000000 000000Finali</oddHeader>
    <oddFooter>&amp;C&amp;"Helvetica Neue,Normale"&amp;12 000000&amp;P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11"/>
  <sheetViews>
    <sheetView showGridLines="0" zoomScale="85" zoomScaleNormal="85" workbookViewId="0" topLeftCell="A1">
      <selection activeCell="A112" sqref="A112"/>
    </sheetView>
  </sheetViews>
  <sheetFormatPr defaultColWidth="9.140625" defaultRowHeight="12.75" customHeight="1"/>
  <cols>
    <col min="1" max="1" width="4.421875" style="205" customWidth="1"/>
    <col min="2" max="2" width="34.421875" style="1" customWidth="1"/>
    <col min="3" max="3" width="1.57421875" style="1" customWidth="1"/>
    <col min="4" max="4" width="34.421875" style="1" customWidth="1"/>
    <col min="5" max="6" width="5.421875" style="1" customWidth="1"/>
    <col min="7" max="10" width="6.421875" style="1" customWidth="1"/>
    <col min="11" max="12" width="8.421875" style="1" customWidth="1"/>
    <col min="13" max="13" width="6.421875" style="206" customWidth="1"/>
    <col min="14" max="15" width="7.421875" style="58" customWidth="1"/>
    <col min="16" max="16" width="6.421875" style="1" customWidth="1"/>
    <col min="17" max="16384" width="8.421875" style="1" customWidth="1"/>
  </cols>
  <sheetData>
    <row r="1" spans="1:15" ht="18.75" customHeight="1">
      <c r="A1" s="207" t="s">
        <v>31</v>
      </c>
      <c r="B1" s="207"/>
      <c r="C1" s="207"/>
      <c r="D1" s="207"/>
      <c r="E1" s="207"/>
      <c r="F1" s="207"/>
      <c r="G1" s="208" t="s">
        <v>201</v>
      </c>
      <c r="H1" s="208"/>
      <c r="I1" s="209">
        <f>SUM(I4:I15)</f>
        <v>0</v>
      </c>
      <c r="J1" s="209">
        <f>SUM(J4:J15)</f>
        <v>0</v>
      </c>
      <c r="K1" s="209">
        <f>SUM(K4:K15)</f>
        <v>0</v>
      </c>
      <c r="L1" s="209">
        <f>SUM(L4:L15)</f>
        <v>0</v>
      </c>
      <c r="M1" s="210">
        <f>SUM(M4:M15)</f>
        <v>0</v>
      </c>
      <c r="N1" s="211">
        <f>SUM(N4:O15)+M1</f>
        <v>0</v>
      </c>
      <c r="O1" s="211"/>
    </row>
    <row r="2" spans="1:15" ht="13.5" customHeight="1">
      <c r="A2" s="207"/>
      <c r="B2" s="207"/>
      <c r="C2" s="207"/>
      <c r="D2" s="207"/>
      <c r="E2" s="207"/>
      <c r="F2" s="207"/>
      <c r="G2" s="212" t="s">
        <v>254</v>
      </c>
      <c r="H2" s="213" t="s">
        <v>255</v>
      </c>
      <c r="I2" s="214" t="s">
        <v>202</v>
      </c>
      <c r="J2" s="214"/>
      <c r="K2" s="214" t="s">
        <v>256</v>
      </c>
      <c r="L2" s="214"/>
      <c r="M2" s="215" t="s">
        <v>200</v>
      </c>
      <c r="N2" s="216" t="s">
        <v>257</v>
      </c>
      <c r="O2" s="216" t="s">
        <v>258</v>
      </c>
    </row>
    <row r="3" spans="1:15" ht="13.5" customHeight="1">
      <c r="A3" s="217" t="s">
        <v>259</v>
      </c>
      <c r="B3" s="218" t="s">
        <v>260</v>
      </c>
      <c r="C3" s="219"/>
      <c r="D3" s="218" t="s">
        <v>261</v>
      </c>
      <c r="E3" s="220" t="s">
        <v>262</v>
      </c>
      <c r="F3" s="220"/>
      <c r="G3" s="221">
        <f>COUNTIF(I4:I15,"=3")</f>
        <v>0</v>
      </c>
      <c r="H3" s="222">
        <f>COUNTIF(J4:J15,"=3")</f>
        <v>0</v>
      </c>
      <c r="I3" s="223" t="s">
        <v>204</v>
      </c>
      <c r="J3" s="224" t="s">
        <v>205</v>
      </c>
      <c r="K3" s="223" t="s">
        <v>207</v>
      </c>
      <c r="L3" s="224" t="s">
        <v>208</v>
      </c>
      <c r="M3" s="215"/>
      <c r="N3" s="216"/>
      <c r="O3" s="216"/>
    </row>
    <row r="4" spans="1:15" ht="13.5" customHeight="1">
      <c r="A4" s="225">
        <v>1</v>
      </c>
      <c r="B4" s="226">
        <f>VLOOKUP(A4,'Calendario&amp;Risultati'!$A:$G,5)</f>
        <v>0</v>
      </c>
      <c r="C4" s="227" t="s">
        <v>30</v>
      </c>
      <c r="D4" s="226">
        <f>VLOOKUP(A4,'Calendario&amp;Risultati'!$A:$G,7)</f>
        <v>0</v>
      </c>
      <c r="E4" s="228">
        <f>VLOOKUP(A4,'Calendario&amp;Risultati'!$A:$V,8)</f>
        <v>0</v>
      </c>
      <c r="F4" s="228">
        <f>VLOOKUP(A4,'Calendario&amp;Risultati'!$A:$V,9)</f>
        <v>0</v>
      </c>
      <c r="G4" s="228">
        <f>VLOOKUP(A4,'Calendario&amp;Risultati'!$A:$V,21)</f>
        <v>0</v>
      </c>
      <c r="H4" s="228">
        <f>VLOOKUP(A4,'Calendario&amp;Risultati'!$A:$V,22)</f>
        <v>0</v>
      </c>
      <c r="I4" s="229">
        <f>F4</f>
        <v>0</v>
      </c>
      <c r="J4" s="229">
        <f>E4</f>
        <v>0</v>
      </c>
      <c r="K4" s="229">
        <f>H4</f>
        <v>0</v>
      </c>
      <c r="L4" s="229">
        <f>G4</f>
        <v>0</v>
      </c>
      <c r="M4" s="230"/>
      <c r="N4" s="231"/>
      <c r="O4" s="231"/>
    </row>
    <row r="5" spans="1:15" ht="13.5" customHeight="1">
      <c r="A5" s="225">
        <v>4</v>
      </c>
      <c r="B5" s="226">
        <f>VLOOKUP(A5,'Calendario&amp;Risultati'!$A:$G,5)</f>
        <v>0</v>
      </c>
      <c r="C5" s="227" t="s">
        <v>30</v>
      </c>
      <c r="D5" s="226">
        <f>VLOOKUP(A5,'Calendario&amp;Risultati'!$A:$G,7)</f>
        <v>0</v>
      </c>
      <c r="E5" s="232">
        <f>VLOOKUP(A5,'Calendario&amp;Risultati'!$A:$V,8)</f>
        <v>0</v>
      </c>
      <c r="F5" s="232">
        <f>VLOOKUP(A5,'Calendario&amp;Risultati'!$A:$V,9)</f>
        <v>0</v>
      </c>
      <c r="G5" s="232">
        <f>VLOOKUP(A5,'Calendario&amp;Risultati'!$A:$V,21)</f>
        <v>0</v>
      </c>
      <c r="H5" s="232">
        <f>VLOOKUP(A5,'Calendario&amp;Risultati'!$A:$V,22)</f>
        <v>0</v>
      </c>
      <c r="I5" s="225">
        <f>E5</f>
        <v>0</v>
      </c>
      <c r="J5" s="225">
        <f>F5</f>
        <v>0</v>
      </c>
      <c r="K5" s="225">
        <f>G5</f>
        <v>0</v>
      </c>
      <c r="L5" s="225">
        <f>H5</f>
        <v>0</v>
      </c>
      <c r="M5" s="233"/>
      <c r="N5" s="234"/>
      <c r="O5" s="234"/>
    </row>
    <row r="6" spans="1:15" ht="13.5" customHeight="1">
      <c r="A6" s="225">
        <v>10</v>
      </c>
      <c r="B6" s="226">
        <f>VLOOKUP(A6,'Calendario&amp;Risultati'!$A:$G,5)</f>
        <v>0</v>
      </c>
      <c r="C6" s="227" t="s">
        <v>30</v>
      </c>
      <c r="D6" s="226">
        <f>VLOOKUP(A6,'Calendario&amp;Risultati'!$A:$G,7)</f>
        <v>0</v>
      </c>
      <c r="E6" s="228">
        <f>VLOOKUP(A6,'Calendario&amp;Risultati'!$A:$V,8)</f>
        <v>0</v>
      </c>
      <c r="F6" s="228">
        <f>VLOOKUP(A6,'Calendario&amp;Risultati'!$A:$V,9)</f>
        <v>0</v>
      </c>
      <c r="G6" s="228">
        <f>VLOOKUP(A6,'Calendario&amp;Risultati'!$A:$V,21)</f>
        <v>0</v>
      </c>
      <c r="H6" s="228">
        <f>VLOOKUP(A6,'Calendario&amp;Risultati'!$A:$V,22)</f>
        <v>0</v>
      </c>
      <c r="I6" s="229">
        <f>F6</f>
        <v>0</v>
      </c>
      <c r="J6" s="229">
        <f>E6</f>
        <v>0</v>
      </c>
      <c r="K6" s="229">
        <f>H6</f>
        <v>0</v>
      </c>
      <c r="L6" s="229">
        <f>G6</f>
        <v>0</v>
      </c>
      <c r="M6" s="230"/>
      <c r="N6" s="231"/>
      <c r="O6" s="231"/>
    </row>
    <row r="7" spans="1:15" ht="13.5" customHeight="1">
      <c r="A7" s="225">
        <v>13</v>
      </c>
      <c r="B7" s="226">
        <f>VLOOKUP(A7,'Calendario&amp;Risultati'!$A:$G,5)</f>
        <v>0</v>
      </c>
      <c r="C7" s="227" t="s">
        <v>30</v>
      </c>
      <c r="D7" s="226">
        <f>VLOOKUP(A7,'Calendario&amp;Risultati'!$A:$G,7)</f>
        <v>0</v>
      </c>
      <c r="E7" s="232">
        <f>VLOOKUP(A7,'Calendario&amp;Risultati'!$A:$V,8)</f>
        <v>0</v>
      </c>
      <c r="F7" s="232">
        <f>VLOOKUP(A7,'Calendario&amp;Risultati'!$A:$V,9)</f>
        <v>0</v>
      </c>
      <c r="G7" s="232">
        <f>VLOOKUP(A7,'Calendario&amp;Risultati'!$A:$V,21)</f>
        <v>0</v>
      </c>
      <c r="H7" s="232">
        <f>VLOOKUP(A7,'Calendario&amp;Risultati'!$A:$V,22)</f>
        <v>0</v>
      </c>
      <c r="I7" s="225">
        <f>E7</f>
        <v>0</v>
      </c>
      <c r="J7" s="225">
        <f>F7</f>
        <v>0</v>
      </c>
      <c r="K7" s="225">
        <f>G7</f>
        <v>0</v>
      </c>
      <c r="L7" s="225">
        <f>H7</f>
        <v>0</v>
      </c>
      <c r="M7" s="233"/>
      <c r="N7" s="234"/>
      <c r="O7" s="234"/>
    </row>
    <row r="8" spans="1:15" ht="13.5" customHeight="1">
      <c r="A8" s="225">
        <v>16</v>
      </c>
      <c r="B8" s="226">
        <f>VLOOKUP(A8,'Calendario&amp;Risultati'!$A:$G,5)</f>
        <v>0</v>
      </c>
      <c r="C8" s="227" t="s">
        <v>30</v>
      </c>
      <c r="D8" s="226">
        <f>VLOOKUP(A8,'Calendario&amp;Risultati'!$A:$G,7)</f>
        <v>0</v>
      </c>
      <c r="E8" s="228">
        <f>VLOOKUP(A8,'Calendario&amp;Risultati'!$A:$V,8)</f>
        <v>0</v>
      </c>
      <c r="F8" s="228">
        <f>VLOOKUP(A8,'Calendario&amp;Risultati'!$A:$V,9)</f>
        <v>0</v>
      </c>
      <c r="G8" s="228">
        <f>VLOOKUP(A8,'Calendario&amp;Risultati'!$A:$V,21)</f>
        <v>0</v>
      </c>
      <c r="H8" s="228">
        <f>VLOOKUP(A8,'Calendario&amp;Risultati'!$A:$V,22)</f>
        <v>0</v>
      </c>
      <c r="I8" s="229">
        <f>F8</f>
        <v>0</v>
      </c>
      <c r="J8" s="229">
        <f>E8</f>
        <v>0</v>
      </c>
      <c r="K8" s="229">
        <f>H8</f>
        <v>0</v>
      </c>
      <c r="L8" s="229">
        <f>G8</f>
        <v>0</v>
      </c>
      <c r="M8" s="230"/>
      <c r="N8" s="231"/>
      <c r="O8" s="231"/>
    </row>
    <row r="9" spans="1:15" ht="13.5" customHeight="1">
      <c r="A9" s="225">
        <v>19</v>
      </c>
      <c r="B9" s="226">
        <f>VLOOKUP(A9,'Calendario&amp;Risultati'!$A:$G,5)</f>
        <v>0</v>
      </c>
      <c r="C9" s="227" t="s">
        <v>30</v>
      </c>
      <c r="D9" s="226">
        <f>VLOOKUP(A9,'Calendario&amp;Risultati'!$A:$G,7)</f>
        <v>0</v>
      </c>
      <c r="E9" s="232">
        <f>VLOOKUP(A9,'Calendario&amp;Risultati'!$A:$V,8)</f>
        <v>0</v>
      </c>
      <c r="F9" s="232">
        <f>VLOOKUP(A9,'Calendario&amp;Risultati'!$A:$V,9)</f>
        <v>0</v>
      </c>
      <c r="G9" s="232">
        <f>VLOOKUP(A9,'Calendario&amp;Risultati'!$A:$V,21)</f>
        <v>0</v>
      </c>
      <c r="H9" s="232">
        <f>VLOOKUP(A9,'Calendario&amp;Risultati'!$A:$V,22)</f>
        <v>0</v>
      </c>
      <c r="I9" s="225">
        <f aca="true" t="shared" si="0" ref="I9:I10">E9</f>
        <v>0</v>
      </c>
      <c r="J9" s="225">
        <f aca="true" t="shared" si="1" ref="J9:J10">F9</f>
        <v>0</v>
      </c>
      <c r="K9" s="225">
        <f aca="true" t="shared" si="2" ref="K9:K10">G9</f>
        <v>0</v>
      </c>
      <c r="L9" s="225">
        <f aca="true" t="shared" si="3" ref="L9:L10">H9</f>
        <v>0</v>
      </c>
      <c r="M9" s="233"/>
      <c r="N9" s="234"/>
      <c r="O9" s="234"/>
    </row>
    <row r="10" spans="1:15" ht="13.5" customHeight="1">
      <c r="A10" s="225">
        <v>22</v>
      </c>
      <c r="B10" s="226">
        <f>VLOOKUP(A10,'Calendario&amp;Risultati'!$A:$G,5)</f>
        <v>0</v>
      </c>
      <c r="C10" s="227" t="s">
        <v>30</v>
      </c>
      <c r="D10" s="226">
        <f>VLOOKUP(A10,'Calendario&amp;Risultati'!$A:$G,7)</f>
        <v>0</v>
      </c>
      <c r="E10" s="232">
        <f>VLOOKUP(A10,'Calendario&amp;Risultati'!$A:$V,8)</f>
        <v>0</v>
      </c>
      <c r="F10" s="232">
        <f>VLOOKUP(A10,'Calendario&amp;Risultati'!$A:$V,9)</f>
        <v>0</v>
      </c>
      <c r="G10" s="232">
        <f>VLOOKUP(A10,'Calendario&amp;Risultati'!$A:$V,21)</f>
        <v>0</v>
      </c>
      <c r="H10" s="232">
        <f>VLOOKUP(A10,'Calendario&amp;Risultati'!$A:$V,22)</f>
        <v>0</v>
      </c>
      <c r="I10" s="225">
        <f t="shared" si="0"/>
        <v>0</v>
      </c>
      <c r="J10" s="225">
        <f t="shared" si="1"/>
        <v>0</v>
      </c>
      <c r="K10" s="225">
        <f t="shared" si="2"/>
        <v>0</v>
      </c>
      <c r="L10" s="225">
        <f t="shared" si="3"/>
        <v>0</v>
      </c>
      <c r="M10" s="233"/>
      <c r="N10" s="234"/>
      <c r="O10" s="234"/>
    </row>
    <row r="11" spans="1:15" ht="13.5" customHeight="1">
      <c r="A11" s="225">
        <v>25</v>
      </c>
      <c r="B11" s="226">
        <f>VLOOKUP(A11,'Calendario&amp;Risultati'!$A:$G,5)</f>
        <v>0</v>
      </c>
      <c r="C11" s="227" t="s">
        <v>30</v>
      </c>
      <c r="D11" s="226">
        <f>VLOOKUP(A11,'Calendario&amp;Risultati'!$A:$G,7)</f>
        <v>0</v>
      </c>
      <c r="E11" s="228">
        <f>VLOOKUP(A11,'Calendario&amp;Risultati'!$A:$V,8)</f>
        <v>0</v>
      </c>
      <c r="F11" s="228">
        <f>VLOOKUP(A11,'Calendario&amp;Risultati'!$A:$V,9)</f>
        <v>0</v>
      </c>
      <c r="G11" s="228">
        <f>VLOOKUP(A11,'Calendario&amp;Risultati'!$A:$V,21)</f>
        <v>0</v>
      </c>
      <c r="H11" s="228">
        <f>VLOOKUP(A11,'Calendario&amp;Risultati'!$A:$V,22)</f>
        <v>0</v>
      </c>
      <c r="I11" s="229">
        <f>F11</f>
        <v>0</v>
      </c>
      <c r="J11" s="229">
        <f>E11</f>
        <v>0</v>
      </c>
      <c r="K11" s="229">
        <f>H11</f>
        <v>0</v>
      </c>
      <c r="L11" s="229">
        <f>G11</f>
        <v>0</v>
      </c>
      <c r="M11" s="230"/>
      <c r="N11" s="231"/>
      <c r="O11" s="231"/>
    </row>
    <row r="12" spans="1:15" ht="13.5" customHeight="1">
      <c r="A12" s="225">
        <v>31</v>
      </c>
      <c r="B12" s="226">
        <f>VLOOKUP(A12,'Calendario&amp;Risultati'!$A:$G,5)</f>
        <v>0</v>
      </c>
      <c r="C12" s="227" t="s">
        <v>30</v>
      </c>
      <c r="D12" s="226">
        <f>VLOOKUP(A12,'Calendario&amp;Risultati'!$A:$G,7)</f>
        <v>0</v>
      </c>
      <c r="E12" s="232">
        <f>VLOOKUP(A12,'Calendario&amp;Risultati'!$A:$V,8)</f>
        <v>0</v>
      </c>
      <c r="F12" s="232">
        <f>VLOOKUP(A12,'Calendario&amp;Risultati'!$A:$V,9)</f>
        <v>0</v>
      </c>
      <c r="G12" s="232">
        <f>VLOOKUP(A12,'Calendario&amp;Risultati'!$A:$V,21)</f>
        <v>0</v>
      </c>
      <c r="H12" s="232">
        <f>VLOOKUP(A12,'Calendario&amp;Risultati'!$A:$V,22)</f>
        <v>0</v>
      </c>
      <c r="I12" s="225">
        <f>E12</f>
        <v>0</v>
      </c>
      <c r="J12" s="225">
        <f>F12</f>
        <v>0</v>
      </c>
      <c r="K12" s="225">
        <f>G12</f>
        <v>0</v>
      </c>
      <c r="L12" s="225">
        <f>H12</f>
        <v>0</v>
      </c>
      <c r="M12" s="233"/>
      <c r="N12" s="234"/>
      <c r="O12" s="234"/>
    </row>
    <row r="13" spans="1:15" ht="13.5" customHeight="1">
      <c r="A13" s="225">
        <v>34</v>
      </c>
      <c r="B13" s="226">
        <f>VLOOKUP(A13,'Calendario&amp;Risultati'!$A:$G,5)</f>
        <v>0</v>
      </c>
      <c r="C13" s="227" t="s">
        <v>30</v>
      </c>
      <c r="D13" s="226">
        <f>VLOOKUP(A13,'Calendario&amp;Risultati'!$A:$G,7)</f>
        <v>0</v>
      </c>
      <c r="E13" s="228">
        <f>VLOOKUP(A13,'Calendario&amp;Risultati'!$A:$V,8)</f>
        <v>0</v>
      </c>
      <c r="F13" s="228">
        <f>VLOOKUP(A13,'Calendario&amp;Risultati'!$A:$V,9)</f>
        <v>0</v>
      </c>
      <c r="G13" s="228">
        <f>VLOOKUP(A13,'Calendario&amp;Risultati'!$A:$V,21)</f>
        <v>0</v>
      </c>
      <c r="H13" s="228">
        <f>VLOOKUP(A13,'Calendario&amp;Risultati'!$A:$V,22)</f>
        <v>0</v>
      </c>
      <c r="I13" s="229">
        <f>F13</f>
        <v>0</v>
      </c>
      <c r="J13" s="229">
        <f>E13</f>
        <v>0</v>
      </c>
      <c r="K13" s="229">
        <f>H13</f>
        <v>0</v>
      </c>
      <c r="L13" s="229">
        <f>G13</f>
        <v>0</v>
      </c>
      <c r="M13" s="230"/>
      <c r="N13" s="231"/>
      <c r="O13" s="231"/>
    </row>
    <row r="14" spans="1:15" ht="13.5" customHeight="1">
      <c r="A14" s="225">
        <v>37</v>
      </c>
      <c r="B14" s="226">
        <f>VLOOKUP(A14,'Calendario&amp;Risultati'!$A:$G,5)</f>
        <v>0</v>
      </c>
      <c r="C14" s="227" t="s">
        <v>30</v>
      </c>
      <c r="D14" s="226">
        <f>VLOOKUP(A14,'Calendario&amp;Risultati'!$A:$G,7)</f>
        <v>0</v>
      </c>
      <c r="E14" s="232">
        <f>VLOOKUP(A14,'Calendario&amp;Risultati'!$A:$V,8)</f>
        <v>0</v>
      </c>
      <c r="F14" s="232">
        <f>VLOOKUP(A14,'Calendario&amp;Risultati'!$A:$V,9)</f>
        <v>0</v>
      </c>
      <c r="G14" s="232">
        <f>VLOOKUP(A14,'Calendario&amp;Risultati'!$A:$V,21)</f>
        <v>0</v>
      </c>
      <c r="H14" s="232">
        <f>VLOOKUP(A14,'Calendario&amp;Risultati'!$A:$V,22)</f>
        <v>0</v>
      </c>
      <c r="I14" s="225">
        <f>E14</f>
        <v>0</v>
      </c>
      <c r="J14" s="225">
        <f>F14</f>
        <v>0</v>
      </c>
      <c r="K14" s="225">
        <f>G14</f>
        <v>0</v>
      </c>
      <c r="L14" s="225">
        <f>H14</f>
        <v>0</v>
      </c>
      <c r="M14" s="233"/>
      <c r="N14" s="234"/>
      <c r="O14" s="234"/>
    </row>
    <row r="15" spans="1:15" ht="13.5" customHeight="1">
      <c r="A15" s="225">
        <v>40</v>
      </c>
      <c r="B15" s="226">
        <f>VLOOKUP(A15,'Calendario&amp;Risultati'!$A:$G,5)</f>
        <v>0</v>
      </c>
      <c r="C15" s="227" t="s">
        <v>30</v>
      </c>
      <c r="D15" s="226">
        <f>VLOOKUP(A15,'Calendario&amp;Risultati'!$A:$G,7)</f>
        <v>0</v>
      </c>
      <c r="E15" s="228">
        <f>VLOOKUP(A15,'Calendario&amp;Risultati'!$A:$V,8)</f>
        <v>0</v>
      </c>
      <c r="F15" s="228">
        <f>VLOOKUP(A15,'Calendario&amp;Risultati'!$A:$V,9)</f>
        <v>0</v>
      </c>
      <c r="G15" s="228">
        <f>VLOOKUP(A15,'Calendario&amp;Risultati'!$A:$V,21)</f>
        <v>0</v>
      </c>
      <c r="H15" s="228">
        <f>VLOOKUP(A15,'Calendario&amp;Risultati'!$A:$V,22)</f>
        <v>0</v>
      </c>
      <c r="I15" s="229">
        <f>F15</f>
        <v>0</v>
      </c>
      <c r="J15" s="229">
        <f>E15</f>
        <v>0</v>
      </c>
      <c r="K15" s="229">
        <f>H15</f>
        <v>0</v>
      </c>
      <c r="L15" s="229">
        <f>G15</f>
        <v>0</v>
      </c>
      <c r="M15" s="230"/>
      <c r="N15" s="231"/>
      <c r="O15" s="231"/>
    </row>
    <row r="16" spans="1:15" ht="13.5" customHeight="1">
      <c r="A16" s="235"/>
      <c r="B16" s="236"/>
      <c r="C16" s="236"/>
      <c r="D16" s="236"/>
      <c r="E16" s="236"/>
      <c r="F16" s="236"/>
      <c r="G16" s="236"/>
      <c r="H16" s="236"/>
      <c r="I16" s="236"/>
      <c r="J16" s="236"/>
      <c r="K16" s="236"/>
      <c r="L16" s="236"/>
      <c r="M16" s="237"/>
      <c r="N16" s="238"/>
      <c r="O16" s="238"/>
    </row>
    <row r="17" spans="1:15" ht="18.75" customHeight="1">
      <c r="A17" s="239" t="s">
        <v>38</v>
      </c>
      <c r="B17" s="239"/>
      <c r="C17" s="239"/>
      <c r="D17" s="239"/>
      <c r="E17" s="239"/>
      <c r="F17" s="239"/>
      <c r="G17" s="208" t="s">
        <v>201</v>
      </c>
      <c r="H17" s="208"/>
      <c r="I17" s="209">
        <f>SUM(I20:I31)</f>
        <v>0</v>
      </c>
      <c r="J17" s="209">
        <f>SUM(J20:J31)</f>
        <v>0</v>
      </c>
      <c r="K17" s="209">
        <f>SUM(K20:K31)</f>
        <v>0</v>
      </c>
      <c r="L17" s="209">
        <f>SUM(L20:L31)</f>
        <v>0</v>
      </c>
      <c r="M17" s="210">
        <f>SUM(M20:M31)</f>
        <v>0</v>
      </c>
      <c r="N17" s="211">
        <f>SUM(N20:O31)+M17</f>
        <v>0</v>
      </c>
      <c r="O17" s="211"/>
    </row>
    <row r="18" spans="1:15" ht="13.5" customHeight="1">
      <c r="A18" s="239"/>
      <c r="B18" s="239"/>
      <c r="C18" s="239"/>
      <c r="D18" s="239"/>
      <c r="E18" s="239"/>
      <c r="F18" s="239"/>
      <c r="G18" s="212" t="s">
        <v>254</v>
      </c>
      <c r="H18" s="213" t="s">
        <v>255</v>
      </c>
      <c r="I18" s="214" t="s">
        <v>202</v>
      </c>
      <c r="J18" s="214"/>
      <c r="K18" s="214" t="s">
        <v>256</v>
      </c>
      <c r="L18" s="214"/>
      <c r="M18" s="215" t="s">
        <v>200</v>
      </c>
      <c r="N18" s="216" t="s">
        <v>257</v>
      </c>
      <c r="O18" s="216" t="s">
        <v>258</v>
      </c>
    </row>
    <row r="19" spans="1:15" ht="13.5" customHeight="1">
      <c r="A19" s="217" t="s">
        <v>259</v>
      </c>
      <c r="B19" s="218" t="s">
        <v>260</v>
      </c>
      <c r="C19" s="219"/>
      <c r="D19" s="218" t="s">
        <v>261</v>
      </c>
      <c r="E19" s="220" t="s">
        <v>262</v>
      </c>
      <c r="F19" s="220"/>
      <c r="G19" s="221">
        <f>COUNTIF(I20:I31,"=3")</f>
        <v>0</v>
      </c>
      <c r="H19" s="222">
        <f>COUNTIF(J20:J31,"=3")</f>
        <v>0</v>
      </c>
      <c r="I19" s="223" t="s">
        <v>204</v>
      </c>
      <c r="J19" s="224" t="s">
        <v>205</v>
      </c>
      <c r="K19" s="223" t="s">
        <v>207</v>
      </c>
      <c r="L19" s="224" t="s">
        <v>208</v>
      </c>
      <c r="M19" s="215"/>
      <c r="N19" s="216"/>
      <c r="O19" s="216"/>
    </row>
    <row r="20" spans="1:15" ht="13.5" customHeight="1">
      <c r="A20" s="225">
        <v>3</v>
      </c>
      <c r="B20" s="226">
        <f>VLOOKUP(A20,'Calendario&amp;Risultati'!$A:$G,5)</f>
        <v>0</v>
      </c>
      <c r="C20" s="227" t="s">
        <v>30</v>
      </c>
      <c r="D20" s="226">
        <f>VLOOKUP(A20,'Calendario&amp;Risultati'!$A:$G,7)</f>
        <v>0</v>
      </c>
      <c r="E20" s="232">
        <f>VLOOKUP(A20,'Calendario&amp;Risultati'!$A:$V,8)</f>
        <v>0</v>
      </c>
      <c r="F20" s="232">
        <f>VLOOKUP(A20,'Calendario&amp;Risultati'!$A:$V,9)</f>
        <v>0</v>
      </c>
      <c r="G20" s="232">
        <f>VLOOKUP(A20,'Calendario&amp;Risultati'!$A:$V,21)</f>
        <v>0</v>
      </c>
      <c r="H20" s="232">
        <f>VLOOKUP(A20,'Calendario&amp;Risultati'!$A:$V,22)</f>
        <v>0</v>
      </c>
      <c r="I20" s="225">
        <f>E20</f>
        <v>0</v>
      </c>
      <c r="J20" s="225">
        <f>F20</f>
        <v>0</v>
      </c>
      <c r="K20" s="225">
        <f>G20</f>
        <v>0</v>
      </c>
      <c r="L20" s="225">
        <f>H20</f>
        <v>0</v>
      </c>
      <c r="M20" s="233"/>
      <c r="N20" s="234"/>
      <c r="O20" s="234"/>
    </row>
    <row r="21" spans="1:15" ht="13.5" customHeight="1">
      <c r="A21" s="225">
        <v>4</v>
      </c>
      <c r="B21" s="226">
        <f>VLOOKUP(A21,'Calendario&amp;Risultati'!$A:$G,5)</f>
        <v>0</v>
      </c>
      <c r="C21" s="227" t="s">
        <v>30</v>
      </c>
      <c r="D21" s="226">
        <f>VLOOKUP(A21,'Calendario&amp;Risultati'!$A:$G,7)</f>
        <v>0</v>
      </c>
      <c r="E21" s="228">
        <f>VLOOKUP(A21,'Calendario&amp;Risultati'!$A:$V,8)</f>
        <v>0</v>
      </c>
      <c r="F21" s="228">
        <f>VLOOKUP(A21,'Calendario&amp;Risultati'!$A:$V,9)</f>
        <v>0</v>
      </c>
      <c r="G21" s="228">
        <f>VLOOKUP(A21,'Calendario&amp;Risultati'!$A:$V,21)</f>
        <v>0</v>
      </c>
      <c r="H21" s="228">
        <f>VLOOKUP(A21,'Calendario&amp;Risultati'!$A:$V,22)</f>
        <v>0</v>
      </c>
      <c r="I21" s="229">
        <f>F21</f>
        <v>0</v>
      </c>
      <c r="J21" s="229">
        <f>E21</f>
        <v>0</v>
      </c>
      <c r="K21" s="229">
        <f>H21</f>
        <v>0</v>
      </c>
      <c r="L21" s="229">
        <f>G21</f>
        <v>0</v>
      </c>
      <c r="M21" s="230"/>
      <c r="N21" s="231"/>
      <c r="O21" s="231"/>
    </row>
    <row r="22" spans="1:15" ht="13.5" customHeight="1">
      <c r="A22" s="225">
        <v>9</v>
      </c>
      <c r="B22" s="226">
        <f>VLOOKUP(A22,'Calendario&amp;Risultati'!$A:$G,5)</f>
        <v>0</v>
      </c>
      <c r="C22" s="227" t="s">
        <v>30</v>
      </c>
      <c r="D22" s="226">
        <f>VLOOKUP(A22,'Calendario&amp;Risultati'!$A:$G,7)</f>
        <v>0</v>
      </c>
      <c r="E22" s="232">
        <f>VLOOKUP(A22,'Calendario&amp;Risultati'!$A:$V,8)</f>
        <v>0</v>
      </c>
      <c r="F22" s="232">
        <f>VLOOKUP(A22,'Calendario&amp;Risultati'!$A:$V,9)</f>
        <v>0</v>
      </c>
      <c r="G22" s="232">
        <f>VLOOKUP(A22,'Calendario&amp;Risultati'!$A:$V,21)</f>
        <v>0</v>
      </c>
      <c r="H22" s="232">
        <f>VLOOKUP(A22,'Calendario&amp;Risultati'!$A:$V,22)</f>
        <v>0</v>
      </c>
      <c r="I22" s="225">
        <f>E22</f>
        <v>0</v>
      </c>
      <c r="J22" s="225">
        <f>F22</f>
        <v>0</v>
      </c>
      <c r="K22" s="225">
        <f>G22</f>
        <v>0</v>
      </c>
      <c r="L22" s="225">
        <f>H22</f>
        <v>0</v>
      </c>
      <c r="M22" s="233"/>
      <c r="N22" s="234"/>
      <c r="O22" s="234"/>
    </row>
    <row r="23" spans="1:15" ht="13.5" customHeight="1">
      <c r="A23" s="225">
        <v>14</v>
      </c>
      <c r="B23" s="226">
        <f>VLOOKUP(A23,'Calendario&amp;Risultati'!$A:$G,5)</f>
        <v>0</v>
      </c>
      <c r="C23" s="227" t="s">
        <v>30</v>
      </c>
      <c r="D23" s="226">
        <f>VLOOKUP(A23,'Calendario&amp;Risultati'!$A:$G,7)</f>
        <v>0</v>
      </c>
      <c r="E23" s="228">
        <f>VLOOKUP(A23,'Calendario&amp;Risultati'!$A:$V,8)</f>
        <v>0</v>
      </c>
      <c r="F23" s="228">
        <f>VLOOKUP(A23,'Calendario&amp;Risultati'!$A:$V,9)</f>
        <v>0</v>
      </c>
      <c r="G23" s="228">
        <f>VLOOKUP(A23,'Calendario&amp;Risultati'!$A:$V,21)</f>
        <v>0</v>
      </c>
      <c r="H23" s="228">
        <f>VLOOKUP(A23,'Calendario&amp;Risultati'!$A:$V,22)</f>
        <v>0</v>
      </c>
      <c r="I23" s="229">
        <f>F23</f>
        <v>0</v>
      </c>
      <c r="J23" s="229">
        <f>E23</f>
        <v>0</v>
      </c>
      <c r="K23" s="229">
        <f>H23</f>
        <v>0</v>
      </c>
      <c r="L23" s="229">
        <f>G23</f>
        <v>0</v>
      </c>
      <c r="M23" s="230"/>
      <c r="N23" s="231"/>
      <c r="O23" s="231"/>
    </row>
    <row r="24" spans="1:15" ht="13.5" customHeight="1">
      <c r="A24" s="225">
        <v>17</v>
      </c>
      <c r="B24" s="226">
        <f>VLOOKUP(A24,'Calendario&amp;Risultati'!$A:$G,5)</f>
        <v>0</v>
      </c>
      <c r="C24" s="227" t="s">
        <v>30</v>
      </c>
      <c r="D24" s="226">
        <f>VLOOKUP(A24,'Calendario&amp;Risultati'!$A:$G,7)</f>
        <v>0</v>
      </c>
      <c r="E24" s="232">
        <f>VLOOKUP(A24,'Calendario&amp;Risultati'!$A:$V,8)</f>
        <v>0</v>
      </c>
      <c r="F24" s="232">
        <f>VLOOKUP(A24,'Calendario&amp;Risultati'!$A:$V,9)</f>
        <v>0</v>
      </c>
      <c r="G24" s="232">
        <f>VLOOKUP(A24,'Calendario&amp;Risultati'!$A:$V,21)</f>
        <v>0</v>
      </c>
      <c r="H24" s="232">
        <f>VLOOKUP(A24,'Calendario&amp;Risultati'!$A:$V,22)</f>
        <v>0</v>
      </c>
      <c r="I24" s="225">
        <f>E24</f>
        <v>0</v>
      </c>
      <c r="J24" s="225">
        <f>F24</f>
        <v>0</v>
      </c>
      <c r="K24" s="225">
        <f>G24</f>
        <v>0</v>
      </c>
      <c r="L24" s="225">
        <f>H24</f>
        <v>0</v>
      </c>
      <c r="M24" s="233"/>
      <c r="N24" s="234"/>
      <c r="O24" s="234"/>
    </row>
    <row r="25" spans="1:15" ht="13.5" customHeight="1">
      <c r="A25" s="225">
        <v>21</v>
      </c>
      <c r="B25" s="226">
        <f>VLOOKUP(A25,'Calendario&amp;Risultati'!$A:$G,5)</f>
        <v>0</v>
      </c>
      <c r="C25" s="227" t="s">
        <v>30</v>
      </c>
      <c r="D25" s="226">
        <f>VLOOKUP(A25,'Calendario&amp;Risultati'!$A:$G,7)</f>
        <v>0</v>
      </c>
      <c r="E25" s="228">
        <f>VLOOKUP(A25,'Calendario&amp;Risultati'!$A:$V,8)</f>
        <v>0</v>
      </c>
      <c r="F25" s="228">
        <f>VLOOKUP(A25,'Calendario&amp;Risultati'!$A:$V,9)</f>
        <v>0</v>
      </c>
      <c r="G25" s="228">
        <f>VLOOKUP(A25,'Calendario&amp;Risultati'!$A:$V,21)</f>
        <v>0</v>
      </c>
      <c r="H25" s="228">
        <f>VLOOKUP(A25,'Calendario&amp;Risultati'!$A:$V,22)</f>
        <v>0</v>
      </c>
      <c r="I25" s="229">
        <f aca="true" t="shared" si="4" ref="I25:I26">F25</f>
        <v>0</v>
      </c>
      <c r="J25" s="229">
        <f aca="true" t="shared" si="5" ref="J25:J26">E25</f>
        <v>0</v>
      </c>
      <c r="K25" s="229">
        <f aca="true" t="shared" si="6" ref="K25:K26">H25</f>
        <v>0</v>
      </c>
      <c r="L25" s="229">
        <f aca="true" t="shared" si="7" ref="L25:L26">G25</f>
        <v>0</v>
      </c>
      <c r="M25" s="230"/>
      <c r="N25" s="231"/>
      <c r="O25" s="231"/>
    </row>
    <row r="26" spans="1:15" ht="13.5" customHeight="1">
      <c r="A26" s="225">
        <v>24</v>
      </c>
      <c r="B26" s="226">
        <f>VLOOKUP(A26,'Calendario&amp;Risultati'!$A:$G,5)</f>
        <v>0</v>
      </c>
      <c r="C26" s="227" t="s">
        <v>30</v>
      </c>
      <c r="D26" s="226">
        <f>VLOOKUP(A26,'Calendario&amp;Risultati'!$A:$G,7)</f>
        <v>0</v>
      </c>
      <c r="E26" s="228">
        <f>VLOOKUP(A26,'Calendario&amp;Risultati'!$A:$V,8)</f>
        <v>0</v>
      </c>
      <c r="F26" s="228">
        <f>VLOOKUP(A26,'Calendario&amp;Risultati'!$A:$V,9)</f>
        <v>0</v>
      </c>
      <c r="G26" s="228">
        <f>VLOOKUP(A26,'Calendario&amp;Risultati'!$A:$V,21)</f>
        <v>0</v>
      </c>
      <c r="H26" s="228">
        <f>VLOOKUP(A26,'Calendario&amp;Risultati'!$A:$V,22)</f>
        <v>0</v>
      </c>
      <c r="I26" s="229">
        <f t="shared" si="4"/>
        <v>0</v>
      </c>
      <c r="J26" s="229">
        <f t="shared" si="5"/>
        <v>0</v>
      </c>
      <c r="K26" s="229">
        <f t="shared" si="6"/>
        <v>0</v>
      </c>
      <c r="L26" s="229">
        <f t="shared" si="7"/>
        <v>0</v>
      </c>
      <c r="M26" s="230"/>
      <c r="N26" s="231"/>
      <c r="O26" s="231"/>
    </row>
    <row r="27" spans="1:15" ht="13.5" customHeight="1">
      <c r="A27" s="225">
        <v>25</v>
      </c>
      <c r="B27" s="226">
        <f>VLOOKUP(A27,'Calendario&amp;Risultati'!$A:$G,5)</f>
        <v>0</v>
      </c>
      <c r="C27" s="227" t="s">
        <v>30</v>
      </c>
      <c r="D27" s="226">
        <f>VLOOKUP(A27,'Calendario&amp;Risultati'!$A:$G,7)</f>
        <v>0</v>
      </c>
      <c r="E27" s="232">
        <f>VLOOKUP(A27,'Calendario&amp;Risultati'!$A:$V,8)</f>
        <v>0</v>
      </c>
      <c r="F27" s="232">
        <f>VLOOKUP(A27,'Calendario&amp;Risultati'!$A:$V,9)</f>
        <v>0</v>
      </c>
      <c r="G27" s="232">
        <f>VLOOKUP(A27,'Calendario&amp;Risultati'!$A:$V,21)</f>
        <v>0</v>
      </c>
      <c r="H27" s="232">
        <f>VLOOKUP(A27,'Calendario&amp;Risultati'!$A:$V,22)</f>
        <v>0</v>
      </c>
      <c r="I27" s="225">
        <f>E27</f>
        <v>0</v>
      </c>
      <c r="J27" s="225">
        <f>F27</f>
        <v>0</v>
      </c>
      <c r="K27" s="225">
        <f>G27</f>
        <v>0</v>
      </c>
      <c r="L27" s="225">
        <f>H27</f>
        <v>0</v>
      </c>
      <c r="M27" s="233"/>
      <c r="N27" s="234"/>
      <c r="O27" s="234"/>
    </row>
    <row r="28" spans="1:15" ht="13.5" customHeight="1">
      <c r="A28" s="225">
        <v>30</v>
      </c>
      <c r="B28" s="226">
        <f>VLOOKUP(A28,'Calendario&amp;Risultati'!$A:$G,5)</f>
        <v>0</v>
      </c>
      <c r="C28" s="227" t="s">
        <v>30</v>
      </c>
      <c r="D28" s="226">
        <f>VLOOKUP(A28,'Calendario&amp;Risultati'!$A:$G,7)</f>
        <v>0</v>
      </c>
      <c r="E28" s="228">
        <f>VLOOKUP(A28,'Calendario&amp;Risultati'!$A:$V,8)</f>
        <v>0</v>
      </c>
      <c r="F28" s="228">
        <f>VLOOKUP(A28,'Calendario&amp;Risultati'!$A:$V,9)</f>
        <v>0</v>
      </c>
      <c r="G28" s="228">
        <f>VLOOKUP(A28,'Calendario&amp;Risultati'!$A:$V,21)</f>
        <v>0</v>
      </c>
      <c r="H28" s="228">
        <f>VLOOKUP(A28,'Calendario&amp;Risultati'!$A:$V,22)</f>
        <v>0</v>
      </c>
      <c r="I28" s="229">
        <f>F28</f>
        <v>0</v>
      </c>
      <c r="J28" s="229">
        <f>E28</f>
        <v>0</v>
      </c>
      <c r="K28" s="229">
        <f>H28</f>
        <v>0</v>
      </c>
      <c r="L28" s="229">
        <f>G28</f>
        <v>0</v>
      </c>
      <c r="M28" s="230"/>
      <c r="N28" s="231"/>
      <c r="O28" s="231"/>
    </row>
    <row r="29" spans="1:15" ht="13.5" customHeight="1">
      <c r="A29" s="225">
        <v>35</v>
      </c>
      <c r="B29" s="226">
        <f>VLOOKUP(A29,'Calendario&amp;Risultati'!$A:$G,5)</f>
        <v>0</v>
      </c>
      <c r="C29" s="227" t="s">
        <v>30</v>
      </c>
      <c r="D29" s="226">
        <f>VLOOKUP(A29,'Calendario&amp;Risultati'!$A:$G,7)</f>
        <v>0</v>
      </c>
      <c r="E29" s="232">
        <f>VLOOKUP(A29,'Calendario&amp;Risultati'!$A:$V,8)</f>
        <v>0</v>
      </c>
      <c r="F29" s="232">
        <f>VLOOKUP(A29,'Calendario&amp;Risultati'!$A:$V,9)</f>
        <v>0</v>
      </c>
      <c r="G29" s="232">
        <f>VLOOKUP(A29,'Calendario&amp;Risultati'!$A:$V,21)</f>
        <v>0</v>
      </c>
      <c r="H29" s="232">
        <f>VLOOKUP(A29,'Calendario&amp;Risultati'!$A:$V,22)</f>
        <v>0</v>
      </c>
      <c r="I29" s="225">
        <f>E29</f>
        <v>0</v>
      </c>
      <c r="J29" s="225">
        <f>F29</f>
        <v>0</v>
      </c>
      <c r="K29" s="225">
        <f>G29</f>
        <v>0</v>
      </c>
      <c r="L29" s="225">
        <f>H29</f>
        <v>0</v>
      </c>
      <c r="M29" s="233"/>
      <c r="N29" s="234"/>
      <c r="O29" s="234"/>
    </row>
    <row r="30" spans="1:15" ht="13.5" customHeight="1">
      <c r="A30" s="225">
        <v>38</v>
      </c>
      <c r="B30" s="226">
        <f>VLOOKUP(A30,'Calendario&amp;Risultati'!$A:$G,5)</f>
        <v>0</v>
      </c>
      <c r="C30" s="227" t="s">
        <v>30</v>
      </c>
      <c r="D30" s="226">
        <f>VLOOKUP(A30,'Calendario&amp;Risultati'!$A:$G,7)</f>
        <v>0</v>
      </c>
      <c r="E30" s="228">
        <f>VLOOKUP(A30,'Calendario&amp;Risultati'!$A:$V,8)</f>
        <v>0</v>
      </c>
      <c r="F30" s="228">
        <f>VLOOKUP(A30,'Calendario&amp;Risultati'!$A:$V,9)</f>
        <v>0</v>
      </c>
      <c r="G30" s="228">
        <f>VLOOKUP(A30,'Calendario&amp;Risultati'!$A:$V,21)</f>
        <v>0</v>
      </c>
      <c r="H30" s="228">
        <f>VLOOKUP(A30,'Calendario&amp;Risultati'!$A:$V,22)</f>
        <v>0</v>
      </c>
      <c r="I30" s="229">
        <f>F30</f>
        <v>0</v>
      </c>
      <c r="J30" s="229">
        <f>E30</f>
        <v>0</v>
      </c>
      <c r="K30" s="229">
        <f>H30</f>
        <v>0</v>
      </c>
      <c r="L30" s="229">
        <f>G30</f>
        <v>0</v>
      </c>
      <c r="M30" s="230"/>
      <c r="N30" s="231"/>
      <c r="O30" s="231"/>
    </row>
    <row r="31" spans="1:15" ht="13.5" customHeight="1">
      <c r="A31" s="225">
        <v>42</v>
      </c>
      <c r="B31" s="226">
        <f>VLOOKUP(A31,'Calendario&amp;Risultati'!$A:$G,5)</f>
        <v>0</v>
      </c>
      <c r="C31" s="227" t="s">
        <v>30</v>
      </c>
      <c r="D31" s="226">
        <f>VLOOKUP(A31,'Calendario&amp;Risultati'!$A:$G,7)</f>
        <v>0</v>
      </c>
      <c r="E31" s="232">
        <f>VLOOKUP(A31,'Calendario&amp;Risultati'!$A:$V,8)</f>
        <v>0</v>
      </c>
      <c r="F31" s="232">
        <f>VLOOKUP(A31,'Calendario&amp;Risultati'!$A:$V,9)</f>
        <v>0</v>
      </c>
      <c r="G31" s="232">
        <f>VLOOKUP(A31,'Calendario&amp;Risultati'!$A:$V,21)</f>
        <v>0</v>
      </c>
      <c r="H31" s="232">
        <f>VLOOKUP(A31,'Calendario&amp;Risultati'!$A:$V,22)</f>
        <v>0</v>
      </c>
      <c r="I31" s="225">
        <f>E31</f>
        <v>0</v>
      </c>
      <c r="J31" s="225">
        <f>F31</f>
        <v>0</v>
      </c>
      <c r="K31" s="225">
        <f>G31</f>
        <v>0</v>
      </c>
      <c r="L31" s="225">
        <f>H31</f>
        <v>0</v>
      </c>
      <c r="M31" s="233"/>
      <c r="N31" s="234"/>
      <c r="O31" s="234"/>
    </row>
    <row r="32" spans="1:15" ht="13.5" customHeight="1">
      <c r="A32" s="235"/>
      <c r="B32" s="236"/>
      <c r="C32" s="236"/>
      <c r="D32" s="236"/>
      <c r="E32" s="236"/>
      <c r="F32" s="236"/>
      <c r="G32" s="240"/>
      <c r="H32" s="240"/>
      <c r="I32" s="240"/>
      <c r="J32" s="240"/>
      <c r="K32" s="240"/>
      <c r="L32" s="240"/>
      <c r="M32" s="241"/>
      <c r="N32" s="242"/>
      <c r="O32" s="242"/>
    </row>
    <row r="33" spans="1:15" ht="18.75" customHeight="1">
      <c r="A33" s="243" t="s">
        <v>29</v>
      </c>
      <c r="B33" s="243"/>
      <c r="C33" s="243"/>
      <c r="D33" s="243"/>
      <c r="E33" s="243"/>
      <c r="F33" s="243"/>
      <c r="G33" s="208" t="s">
        <v>201</v>
      </c>
      <c r="H33" s="208"/>
      <c r="I33" s="209">
        <f>SUM(I36:I47)</f>
        <v>0</v>
      </c>
      <c r="J33" s="209">
        <f>SUM(J36:J47)</f>
        <v>0</v>
      </c>
      <c r="K33" s="209">
        <f>SUM(K36:K47)</f>
        <v>0</v>
      </c>
      <c r="L33" s="209">
        <f>SUM(L36:L47)</f>
        <v>0</v>
      </c>
      <c r="M33" s="210">
        <f>SUM(M36:M47)</f>
        <v>0</v>
      </c>
      <c r="N33" s="211">
        <f>SUM(N36:O47)+M33</f>
        <v>0</v>
      </c>
      <c r="O33" s="211"/>
    </row>
    <row r="34" spans="1:15" ht="13.5" customHeight="1">
      <c r="A34" s="243"/>
      <c r="B34" s="243"/>
      <c r="C34" s="243"/>
      <c r="D34" s="243"/>
      <c r="E34" s="243"/>
      <c r="F34" s="243"/>
      <c r="G34" s="212" t="s">
        <v>254</v>
      </c>
      <c r="H34" s="213" t="s">
        <v>255</v>
      </c>
      <c r="I34" s="214" t="s">
        <v>202</v>
      </c>
      <c r="J34" s="214"/>
      <c r="K34" s="214" t="s">
        <v>256</v>
      </c>
      <c r="L34" s="214"/>
      <c r="M34" s="215" t="s">
        <v>200</v>
      </c>
      <c r="N34" s="216" t="s">
        <v>257</v>
      </c>
      <c r="O34" s="216" t="s">
        <v>258</v>
      </c>
    </row>
    <row r="35" spans="1:15" ht="13.5" customHeight="1">
      <c r="A35" s="217" t="s">
        <v>259</v>
      </c>
      <c r="B35" s="218" t="s">
        <v>260</v>
      </c>
      <c r="C35" s="219"/>
      <c r="D35" s="218" t="s">
        <v>261</v>
      </c>
      <c r="E35" s="220" t="s">
        <v>262</v>
      </c>
      <c r="F35" s="220"/>
      <c r="G35" s="221">
        <f>COUNTIF(I36:I47,"=3")</f>
        <v>0</v>
      </c>
      <c r="H35" s="222">
        <f>COUNTIF(J36:J47,"=3")</f>
        <v>0</v>
      </c>
      <c r="I35" s="223" t="s">
        <v>204</v>
      </c>
      <c r="J35" s="224" t="s">
        <v>205</v>
      </c>
      <c r="K35" s="223" t="s">
        <v>207</v>
      </c>
      <c r="L35" s="224" t="s">
        <v>208</v>
      </c>
      <c r="M35" s="215"/>
      <c r="N35" s="216"/>
      <c r="O35" s="216"/>
    </row>
    <row r="36" spans="1:15" ht="13.5" customHeight="1">
      <c r="A36" s="225">
        <v>1</v>
      </c>
      <c r="B36" s="226">
        <f>VLOOKUP(A36,'Calendario&amp;Risultati'!$A:$G,5)</f>
        <v>0</v>
      </c>
      <c r="C36" s="227" t="s">
        <v>30</v>
      </c>
      <c r="D36" s="226">
        <f>VLOOKUP(A36,'Calendario&amp;Risultati'!$A:$G,7)</f>
        <v>0</v>
      </c>
      <c r="E36" s="232">
        <f>VLOOKUP(A36,'Calendario&amp;Risultati'!$A:$V,8)</f>
        <v>0</v>
      </c>
      <c r="F36" s="232">
        <f>VLOOKUP(A36,'Calendario&amp;Risultati'!$A:$V,9)</f>
        <v>0</v>
      </c>
      <c r="G36" s="232">
        <f>VLOOKUP(A36,'Calendario&amp;Risultati'!$A:$V,21)</f>
        <v>0</v>
      </c>
      <c r="H36" s="232">
        <f>VLOOKUP(A36,'Calendario&amp;Risultati'!$A:$V,22)</f>
        <v>0</v>
      </c>
      <c r="I36" s="225">
        <f>E36</f>
        <v>0</v>
      </c>
      <c r="J36" s="225">
        <f>F36</f>
        <v>0</v>
      </c>
      <c r="K36" s="225">
        <f>G36</f>
        <v>0</v>
      </c>
      <c r="L36" s="225">
        <f>H36</f>
        <v>0</v>
      </c>
      <c r="M36" s="233"/>
      <c r="N36" s="234"/>
      <c r="O36" s="234"/>
    </row>
    <row r="37" spans="1:15" ht="13.5" customHeight="1">
      <c r="A37" s="225">
        <v>5</v>
      </c>
      <c r="B37" s="226">
        <f>VLOOKUP(A37,'Calendario&amp;Risultati'!$A:$G,5)</f>
        <v>0</v>
      </c>
      <c r="C37" s="227" t="s">
        <v>30</v>
      </c>
      <c r="D37" s="226">
        <f>VLOOKUP(A37,'Calendario&amp;Risultati'!$A:$G,7)</f>
        <v>0</v>
      </c>
      <c r="E37" s="228">
        <f>VLOOKUP(A37,'Calendario&amp;Risultati'!$A:$V,8)</f>
        <v>0</v>
      </c>
      <c r="F37" s="228">
        <f>VLOOKUP(A37,'Calendario&amp;Risultati'!$A:$V,9)</f>
        <v>0</v>
      </c>
      <c r="G37" s="228">
        <f>VLOOKUP(A37,'Calendario&amp;Risultati'!$A:$V,21)</f>
        <v>0</v>
      </c>
      <c r="H37" s="228">
        <f>VLOOKUP(A37,'Calendario&amp;Risultati'!$A:$V,22)</f>
        <v>0</v>
      </c>
      <c r="I37" s="229">
        <f>F37</f>
        <v>0</v>
      </c>
      <c r="J37" s="229">
        <f>E37</f>
        <v>0</v>
      </c>
      <c r="K37" s="229">
        <f>H37</f>
        <v>0</v>
      </c>
      <c r="L37" s="229">
        <f>G37</f>
        <v>0</v>
      </c>
      <c r="M37" s="230"/>
      <c r="N37" s="231"/>
      <c r="O37" s="231"/>
    </row>
    <row r="38" spans="1:15" ht="13.5" customHeight="1">
      <c r="A38" s="225">
        <v>8</v>
      </c>
      <c r="B38" s="226">
        <f>VLOOKUP(A38,'Calendario&amp;Risultati'!$A:$G,5)</f>
        <v>0</v>
      </c>
      <c r="C38" s="227" t="s">
        <v>30</v>
      </c>
      <c r="D38" s="226">
        <f>VLOOKUP(A38,'Calendario&amp;Risultati'!$A:$G,7)</f>
        <v>0</v>
      </c>
      <c r="E38" s="232">
        <f>VLOOKUP(A38,'Calendario&amp;Risultati'!$A:$V,8)</f>
        <v>0</v>
      </c>
      <c r="F38" s="232">
        <f>VLOOKUP(A38,'Calendario&amp;Risultati'!$A:$V,9)</f>
        <v>0</v>
      </c>
      <c r="G38" s="232">
        <f>VLOOKUP(A38,'Calendario&amp;Risultati'!$A:$V,21)</f>
        <v>0</v>
      </c>
      <c r="H38" s="232">
        <f>VLOOKUP(A38,'Calendario&amp;Risultati'!$A:$V,22)</f>
        <v>0</v>
      </c>
      <c r="I38" s="225">
        <f>E38</f>
        <v>0</v>
      </c>
      <c r="J38" s="225">
        <f>F38</f>
        <v>0</v>
      </c>
      <c r="K38" s="225">
        <f>G38</f>
        <v>0</v>
      </c>
      <c r="L38" s="225">
        <f>H38</f>
        <v>0</v>
      </c>
      <c r="M38" s="233"/>
      <c r="N38" s="234"/>
      <c r="O38" s="234"/>
    </row>
    <row r="39" spans="1:15" ht="13.5" customHeight="1">
      <c r="A39" s="225">
        <v>12</v>
      </c>
      <c r="B39" s="226">
        <f>VLOOKUP(A39,'Calendario&amp;Risultati'!$A:$G,5)</f>
        <v>0</v>
      </c>
      <c r="C39" s="227" t="s">
        <v>30</v>
      </c>
      <c r="D39" s="226">
        <f>VLOOKUP(A39,'Calendario&amp;Risultati'!$A:$G,7)</f>
        <v>0</v>
      </c>
      <c r="E39" s="228">
        <f>VLOOKUP(A39,'Calendario&amp;Risultati'!$A:$V,8)</f>
        <v>0</v>
      </c>
      <c r="F39" s="228">
        <f>VLOOKUP(A39,'Calendario&amp;Risultati'!$A:$V,9)</f>
        <v>0</v>
      </c>
      <c r="G39" s="228">
        <f>VLOOKUP(A39,'Calendario&amp;Risultati'!$A:$V,21)</f>
        <v>0</v>
      </c>
      <c r="H39" s="228">
        <f>VLOOKUP(A39,'Calendario&amp;Risultati'!$A:$V,22)</f>
        <v>0</v>
      </c>
      <c r="I39" s="229">
        <f>F39</f>
        <v>0</v>
      </c>
      <c r="J39" s="229">
        <f>E39</f>
        <v>0</v>
      </c>
      <c r="K39" s="229">
        <f>H39</f>
        <v>0</v>
      </c>
      <c r="L39" s="229">
        <f>G39</f>
        <v>0</v>
      </c>
      <c r="M39" s="230"/>
      <c r="N39" s="231"/>
      <c r="O39" s="231"/>
    </row>
    <row r="40" spans="1:15" ht="13.5" customHeight="1">
      <c r="A40" s="225">
        <v>18</v>
      </c>
      <c r="B40" s="226">
        <f>VLOOKUP(A40,'Calendario&amp;Risultati'!$A:$G,5)</f>
        <v>0</v>
      </c>
      <c r="C40" s="227" t="s">
        <v>30</v>
      </c>
      <c r="D40" s="226">
        <f>VLOOKUP(A40,'Calendario&amp;Risultati'!$A:$G,7)</f>
        <v>0</v>
      </c>
      <c r="E40" s="232">
        <f>VLOOKUP(A40,'Calendario&amp;Risultati'!$A:$V,8)</f>
        <v>0</v>
      </c>
      <c r="F40" s="232">
        <f>VLOOKUP(A40,'Calendario&amp;Risultati'!$A:$V,9)</f>
        <v>0</v>
      </c>
      <c r="G40" s="232">
        <f>VLOOKUP(A40,'Calendario&amp;Risultati'!$A:$V,21)</f>
        <v>0</v>
      </c>
      <c r="H40" s="232">
        <f>VLOOKUP(A40,'Calendario&amp;Risultati'!$A:$V,22)</f>
        <v>0</v>
      </c>
      <c r="I40" s="225">
        <f aca="true" t="shared" si="8" ref="I40:I41">E40</f>
        <v>0</v>
      </c>
      <c r="J40" s="225">
        <f aca="true" t="shared" si="9" ref="J40:J41">F40</f>
        <v>0</v>
      </c>
      <c r="K40" s="225">
        <f aca="true" t="shared" si="10" ref="K40:K41">G40</f>
        <v>0</v>
      </c>
      <c r="L40" s="225">
        <f aca="true" t="shared" si="11" ref="L40:L41">H40</f>
        <v>0</v>
      </c>
      <c r="M40" s="233"/>
      <c r="N40" s="234"/>
      <c r="O40" s="234"/>
    </row>
    <row r="41" spans="1:15" ht="13.5" customHeight="1">
      <c r="A41" s="225">
        <v>21</v>
      </c>
      <c r="B41" s="226">
        <f>VLOOKUP(A41,'Calendario&amp;Risultati'!$A:$G,5)</f>
        <v>0</v>
      </c>
      <c r="C41" s="227" t="s">
        <v>30</v>
      </c>
      <c r="D41" s="226">
        <f>VLOOKUP(A41,'Calendario&amp;Risultati'!$A:$G,7)</f>
        <v>0</v>
      </c>
      <c r="E41" s="232">
        <f>VLOOKUP(A41,'Calendario&amp;Risultati'!$A:$V,8)</f>
        <v>0</v>
      </c>
      <c r="F41" s="232">
        <f>VLOOKUP(A41,'Calendario&amp;Risultati'!$A:$V,9)</f>
        <v>0</v>
      </c>
      <c r="G41" s="232">
        <f>VLOOKUP(A41,'Calendario&amp;Risultati'!$A:$V,21)</f>
        <v>0</v>
      </c>
      <c r="H41" s="232">
        <f>VLOOKUP(A41,'Calendario&amp;Risultati'!$A:$V,22)</f>
        <v>0</v>
      </c>
      <c r="I41" s="225">
        <f t="shared" si="8"/>
        <v>0</v>
      </c>
      <c r="J41" s="225">
        <f t="shared" si="9"/>
        <v>0</v>
      </c>
      <c r="K41" s="225">
        <f t="shared" si="10"/>
        <v>0</v>
      </c>
      <c r="L41" s="225">
        <f t="shared" si="11"/>
        <v>0</v>
      </c>
      <c r="M41" s="233"/>
      <c r="N41" s="234"/>
      <c r="O41" s="234"/>
    </row>
    <row r="42" spans="1:15" ht="13.5" customHeight="1">
      <c r="A42" s="225">
        <v>22</v>
      </c>
      <c r="B42" s="226">
        <f>VLOOKUP(A42,'Calendario&amp;Risultati'!$A:$G,5)</f>
        <v>0</v>
      </c>
      <c r="C42" s="227" t="s">
        <v>30</v>
      </c>
      <c r="D42" s="226">
        <f>VLOOKUP(A42,'Calendario&amp;Risultati'!$A:$G,7)</f>
        <v>0</v>
      </c>
      <c r="E42" s="228">
        <f>VLOOKUP(A42,'Calendario&amp;Risultati'!$A:$V,8)</f>
        <v>0</v>
      </c>
      <c r="F42" s="228">
        <f>VLOOKUP(A42,'Calendario&amp;Risultati'!$A:$V,9)</f>
        <v>0</v>
      </c>
      <c r="G42" s="228">
        <f>VLOOKUP(A42,'Calendario&amp;Risultati'!$A:$V,21)</f>
        <v>0</v>
      </c>
      <c r="H42" s="228">
        <f>VLOOKUP(A42,'Calendario&amp;Risultati'!$A:$V,22)</f>
        <v>0</v>
      </c>
      <c r="I42" s="229">
        <f>F42</f>
        <v>0</v>
      </c>
      <c r="J42" s="229">
        <f>E42</f>
        <v>0</v>
      </c>
      <c r="K42" s="229">
        <f>H42</f>
        <v>0</v>
      </c>
      <c r="L42" s="229">
        <f>G42</f>
        <v>0</v>
      </c>
      <c r="M42" s="230"/>
      <c r="N42" s="231"/>
      <c r="O42" s="231"/>
    </row>
    <row r="43" spans="1:15" ht="13.5" customHeight="1">
      <c r="A43" s="225">
        <v>26</v>
      </c>
      <c r="B43" s="226">
        <f>VLOOKUP(A43,'Calendario&amp;Risultati'!$A:$G,5)</f>
        <v>0</v>
      </c>
      <c r="C43" s="227" t="s">
        <v>30</v>
      </c>
      <c r="D43" s="226">
        <f>VLOOKUP(A43,'Calendario&amp;Risultati'!$A:$G,7)</f>
        <v>0</v>
      </c>
      <c r="E43" s="232">
        <f>VLOOKUP(A43,'Calendario&amp;Risultati'!$A:$V,8)</f>
        <v>0</v>
      </c>
      <c r="F43" s="232">
        <f>VLOOKUP(A43,'Calendario&amp;Risultati'!$A:$V,9)</f>
        <v>0</v>
      </c>
      <c r="G43" s="232">
        <f>VLOOKUP(A43,'Calendario&amp;Risultati'!$A:$V,21)</f>
        <v>0</v>
      </c>
      <c r="H43" s="232">
        <f>VLOOKUP(A43,'Calendario&amp;Risultati'!$A:$V,22)</f>
        <v>0</v>
      </c>
      <c r="I43" s="225">
        <f>E43</f>
        <v>0</v>
      </c>
      <c r="J43" s="225">
        <f>F43</f>
        <v>0</v>
      </c>
      <c r="K43" s="225">
        <f>G43</f>
        <v>0</v>
      </c>
      <c r="L43" s="225">
        <f>H43</f>
        <v>0</v>
      </c>
      <c r="M43" s="233"/>
      <c r="N43" s="234"/>
      <c r="O43" s="234"/>
    </row>
    <row r="44" spans="1:15" ht="13.5" customHeight="1">
      <c r="A44" s="225">
        <v>29</v>
      </c>
      <c r="B44" s="226">
        <f>VLOOKUP(A44,'Calendario&amp;Risultati'!$A:$G,5)</f>
        <v>0</v>
      </c>
      <c r="C44" s="227" t="s">
        <v>30</v>
      </c>
      <c r="D44" s="226">
        <f>VLOOKUP(A44,'Calendario&amp;Risultati'!$A:$G,7)</f>
        <v>0</v>
      </c>
      <c r="E44" s="228">
        <f>VLOOKUP(A44,'Calendario&amp;Risultati'!$A:$V,8)</f>
        <v>0</v>
      </c>
      <c r="F44" s="228">
        <f>VLOOKUP(A44,'Calendario&amp;Risultati'!$A:$V,9)</f>
        <v>0</v>
      </c>
      <c r="G44" s="228">
        <f>VLOOKUP(A44,'Calendario&amp;Risultati'!$A:$V,21)</f>
        <v>0</v>
      </c>
      <c r="H44" s="228">
        <f>VLOOKUP(A44,'Calendario&amp;Risultati'!$A:$V,22)</f>
        <v>0</v>
      </c>
      <c r="I44" s="229">
        <f>F44</f>
        <v>0</v>
      </c>
      <c r="J44" s="229">
        <f>E44</f>
        <v>0</v>
      </c>
      <c r="K44" s="229">
        <f>H44</f>
        <v>0</v>
      </c>
      <c r="L44" s="229">
        <f>G44</f>
        <v>0</v>
      </c>
      <c r="M44" s="230"/>
      <c r="N44" s="231"/>
      <c r="O44" s="231"/>
    </row>
    <row r="45" spans="1:15" ht="13.5" customHeight="1">
      <c r="A45" s="225">
        <v>33</v>
      </c>
      <c r="B45" s="226">
        <f>VLOOKUP(A45,'Calendario&amp;Risultati'!$A:$G,5)</f>
        <v>0</v>
      </c>
      <c r="C45" s="227" t="s">
        <v>30</v>
      </c>
      <c r="D45" s="226">
        <f>VLOOKUP(A45,'Calendario&amp;Risultati'!$A:$G,7)</f>
        <v>0</v>
      </c>
      <c r="E45" s="232">
        <f>VLOOKUP(A45,'Calendario&amp;Risultati'!$A:$V,8)</f>
        <v>0</v>
      </c>
      <c r="F45" s="232">
        <f>VLOOKUP(A45,'Calendario&amp;Risultati'!$A:$V,9)</f>
        <v>0</v>
      </c>
      <c r="G45" s="232">
        <f>VLOOKUP(A45,'Calendario&amp;Risultati'!$A:$V,21)</f>
        <v>0</v>
      </c>
      <c r="H45" s="232">
        <f>VLOOKUP(A45,'Calendario&amp;Risultati'!$A:$V,22)</f>
        <v>0</v>
      </c>
      <c r="I45" s="225">
        <f>E45</f>
        <v>0</v>
      </c>
      <c r="J45" s="225">
        <f>F45</f>
        <v>0</v>
      </c>
      <c r="K45" s="225">
        <f>G45</f>
        <v>0</v>
      </c>
      <c r="L45" s="225">
        <f>H45</f>
        <v>0</v>
      </c>
      <c r="M45" s="233"/>
      <c r="N45" s="234"/>
      <c r="O45" s="234"/>
    </row>
    <row r="46" spans="1:15" ht="13.5" customHeight="1">
      <c r="A46" s="225">
        <v>39</v>
      </c>
      <c r="B46" s="226">
        <f>VLOOKUP(A46,'Calendario&amp;Risultati'!$A:$G,5)</f>
        <v>0</v>
      </c>
      <c r="C46" s="227" t="s">
        <v>30</v>
      </c>
      <c r="D46" s="226">
        <f>VLOOKUP(A46,'Calendario&amp;Risultati'!$A:$G,7)</f>
        <v>0</v>
      </c>
      <c r="E46" s="228">
        <f>VLOOKUP(A46,'Calendario&amp;Risultati'!$A:$V,8)</f>
        <v>0</v>
      </c>
      <c r="F46" s="228">
        <f>VLOOKUP(A46,'Calendario&amp;Risultati'!$A:$V,9)</f>
        <v>0</v>
      </c>
      <c r="G46" s="228">
        <f>VLOOKUP(A46,'Calendario&amp;Risultati'!$A:$V,21)</f>
        <v>0</v>
      </c>
      <c r="H46" s="228">
        <f>VLOOKUP(A46,'Calendario&amp;Risultati'!$A:$V,22)</f>
        <v>0</v>
      </c>
      <c r="I46" s="229">
        <f aca="true" t="shared" si="12" ref="I46:I47">F46</f>
        <v>0</v>
      </c>
      <c r="J46" s="229">
        <f aca="true" t="shared" si="13" ref="J46:J47">E46</f>
        <v>0</v>
      </c>
      <c r="K46" s="229">
        <f aca="true" t="shared" si="14" ref="K46:K47">H46</f>
        <v>0</v>
      </c>
      <c r="L46" s="229">
        <f aca="true" t="shared" si="15" ref="L46:L47">G46</f>
        <v>0</v>
      </c>
      <c r="M46" s="230"/>
      <c r="N46" s="231"/>
      <c r="O46" s="231"/>
    </row>
    <row r="47" spans="1:15" ht="13.5" customHeight="1">
      <c r="A47" s="225">
        <v>42</v>
      </c>
      <c r="B47" s="226">
        <f>VLOOKUP(A47,'Calendario&amp;Risultati'!$A:$G,5)</f>
        <v>0</v>
      </c>
      <c r="C47" s="227" t="s">
        <v>30</v>
      </c>
      <c r="D47" s="226">
        <f>VLOOKUP(A47,'Calendario&amp;Risultati'!$A:$G,7)</f>
        <v>0</v>
      </c>
      <c r="E47" s="228">
        <f>VLOOKUP(A47,'Calendario&amp;Risultati'!$A:$V,8)</f>
        <v>0</v>
      </c>
      <c r="F47" s="228">
        <f>VLOOKUP(A47,'Calendario&amp;Risultati'!$A:$V,9)</f>
        <v>0</v>
      </c>
      <c r="G47" s="228">
        <f>VLOOKUP(A47,'Calendario&amp;Risultati'!$A:$V,21)</f>
        <v>0</v>
      </c>
      <c r="H47" s="228">
        <f>VLOOKUP(A47,'Calendario&amp;Risultati'!$A:$V,22)</f>
        <v>0</v>
      </c>
      <c r="I47" s="229">
        <f t="shared" si="12"/>
        <v>0</v>
      </c>
      <c r="J47" s="229">
        <f t="shared" si="13"/>
        <v>0</v>
      </c>
      <c r="K47" s="229">
        <f t="shared" si="14"/>
        <v>0</v>
      </c>
      <c r="L47" s="229">
        <f t="shared" si="15"/>
        <v>0</v>
      </c>
      <c r="M47" s="230"/>
      <c r="N47" s="231"/>
      <c r="O47" s="231"/>
    </row>
    <row r="48" spans="1:15" ht="13.5" customHeight="1">
      <c r="A48" s="235"/>
      <c r="B48" s="236"/>
      <c r="C48" s="236"/>
      <c r="D48" s="236"/>
      <c r="E48" s="236"/>
      <c r="F48" s="236"/>
      <c r="G48" s="240"/>
      <c r="H48" s="240"/>
      <c r="I48" s="240"/>
      <c r="J48" s="240"/>
      <c r="K48" s="240"/>
      <c r="L48" s="240"/>
      <c r="M48" s="241"/>
      <c r="N48" s="242"/>
      <c r="O48" s="242"/>
    </row>
    <row r="49" spans="1:15" ht="18.75" customHeight="1">
      <c r="A49" s="243" t="s">
        <v>42</v>
      </c>
      <c r="B49" s="243"/>
      <c r="C49" s="243"/>
      <c r="D49" s="243"/>
      <c r="E49" s="243"/>
      <c r="F49" s="243"/>
      <c r="G49" s="208" t="s">
        <v>201</v>
      </c>
      <c r="H49" s="208"/>
      <c r="I49" s="209">
        <f>SUM(I52:I63)</f>
        <v>0</v>
      </c>
      <c r="J49" s="209">
        <f>SUM(J52:J63)</f>
        <v>0</v>
      </c>
      <c r="K49" s="209">
        <f>SUM(K52:K63)</f>
        <v>0</v>
      </c>
      <c r="L49" s="209">
        <f>SUM(L52:L63)</f>
        <v>0</v>
      </c>
      <c r="M49" s="210">
        <f>SUM(M52:M63)</f>
        <v>0</v>
      </c>
      <c r="N49" s="211">
        <f>SUM(N52:O63)+M49</f>
        <v>0</v>
      </c>
      <c r="O49" s="211"/>
    </row>
    <row r="50" spans="1:15" ht="13.5" customHeight="1">
      <c r="A50" s="243"/>
      <c r="B50" s="243"/>
      <c r="C50" s="243"/>
      <c r="D50" s="243"/>
      <c r="E50" s="243"/>
      <c r="F50" s="243"/>
      <c r="G50" s="212" t="s">
        <v>254</v>
      </c>
      <c r="H50" s="213" t="s">
        <v>255</v>
      </c>
      <c r="I50" s="214" t="s">
        <v>202</v>
      </c>
      <c r="J50" s="214"/>
      <c r="K50" s="214" t="s">
        <v>256</v>
      </c>
      <c r="L50" s="214"/>
      <c r="M50" s="215" t="s">
        <v>200</v>
      </c>
      <c r="N50" s="216" t="s">
        <v>257</v>
      </c>
      <c r="O50" s="216" t="s">
        <v>258</v>
      </c>
    </row>
    <row r="51" spans="1:15" ht="13.5" customHeight="1">
      <c r="A51" s="217" t="s">
        <v>259</v>
      </c>
      <c r="B51" s="218" t="s">
        <v>260</v>
      </c>
      <c r="C51" s="219"/>
      <c r="D51" s="218" t="s">
        <v>261</v>
      </c>
      <c r="E51" s="220" t="s">
        <v>262</v>
      </c>
      <c r="F51" s="220"/>
      <c r="G51" s="221">
        <f>COUNTIF(I52:I63,"=3")</f>
        <v>0</v>
      </c>
      <c r="H51" s="222">
        <f>COUNTIF(J52:J63,"=3")</f>
        <v>0</v>
      </c>
      <c r="I51" s="223" t="s">
        <v>204</v>
      </c>
      <c r="J51" s="224" t="s">
        <v>205</v>
      </c>
      <c r="K51" s="223" t="s">
        <v>207</v>
      </c>
      <c r="L51" s="224" t="s">
        <v>208</v>
      </c>
      <c r="M51" s="215"/>
      <c r="N51" s="216"/>
      <c r="O51" s="216"/>
    </row>
    <row r="52" spans="1:15" ht="13.5" customHeight="1">
      <c r="A52" s="225">
        <v>5</v>
      </c>
      <c r="B52" s="226">
        <f>VLOOKUP(A52,'Calendario&amp;Risultati'!$A:$G,5)</f>
        <v>0</v>
      </c>
      <c r="C52" s="227" t="s">
        <v>30</v>
      </c>
      <c r="D52" s="226">
        <f>VLOOKUP(A52,'Calendario&amp;Risultati'!$A:$G,7)</f>
        <v>0</v>
      </c>
      <c r="E52" s="232">
        <f>VLOOKUP(A52,'Calendario&amp;Risultati'!$A:$V,8)</f>
        <v>0</v>
      </c>
      <c r="F52" s="232">
        <f>VLOOKUP(A52,'Calendario&amp;Risultati'!$A:$V,9)</f>
        <v>0</v>
      </c>
      <c r="G52" s="232">
        <f>VLOOKUP(A52,'Calendario&amp;Risultati'!$A:$V,21)</f>
        <v>0</v>
      </c>
      <c r="H52" s="232">
        <f>VLOOKUP(A52,'Calendario&amp;Risultati'!$A:$V,22)</f>
        <v>0</v>
      </c>
      <c r="I52" s="225">
        <f>E52</f>
        <v>0</v>
      </c>
      <c r="J52" s="225">
        <f>F52</f>
        <v>0</v>
      </c>
      <c r="K52" s="225">
        <f>G52</f>
        <v>0</v>
      </c>
      <c r="L52" s="225">
        <f>H52</f>
        <v>0</v>
      </c>
      <c r="M52" s="233"/>
      <c r="N52" s="234"/>
      <c r="O52" s="234"/>
    </row>
    <row r="53" spans="1:15" ht="13.5" customHeight="1">
      <c r="A53" s="225">
        <v>9</v>
      </c>
      <c r="B53" s="226">
        <f>VLOOKUP(A53,'Calendario&amp;Risultati'!$A:$G,5)</f>
        <v>0</v>
      </c>
      <c r="C53" s="227" t="s">
        <v>30</v>
      </c>
      <c r="D53" s="226">
        <f>VLOOKUP(A53,'Calendario&amp;Risultati'!$A:$G,7)</f>
        <v>0</v>
      </c>
      <c r="E53" s="228">
        <f>VLOOKUP(A53,'Calendario&amp;Risultati'!$A:$V,8)</f>
        <v>0</v>
      </c>
      <c r="F53" s="228">
        <f>VLOOKUP(A53,'Calendario&amp;Risultati'!$A:$V,9)</f>
        <v>0</v>
      </c>
      <c r="G53" s="228">
        <f>VLOOKUP(A53,'Calendario&amp;Risultati'!$A:$V,21)</f>
        <v>0</v>
      </c>
      <c r="H53" s="228">
        <f>VLOOKUP(A53,'Calendario&amp;Risultati'!$A:$V,22)</f>
        <v>0</v>
      </c>
      <c r="I53" s="229">
        <f>F53</f>
        <v>0</v>
      </c>
      <c r="J53" s="229">
        <f>E53</f>
        <v>0</v>
      </c>
      <c r="K53" s="229">
        <f>H53</f>
        <v>0</v>
      </c>
      <c r="L53" s="229">
        <f>G53</f>
        <v>0</v>
      </c>
      <c r="M53" s="230"/>
      <c r="N53" s="231"/>
      <c r="O53" s="231"/>
    </row>
    <row r="54" spans="1:15" ht="13.5" customHeight="1">
      <c r="A54" s="225">
        <v>11</v>
      </c>
      <c r="B54" s="226">
        <f>VLOOKUP(A54,'Calendario&amp;Risultati'!$A:$G,5)</f>
        <v>0</v>
      </c>
      <c r="C54" s="227" t="s">
        <v>30</v>
      </c>
      <c r="D54" s="226">
        <f>VLOOKUP(A54,'Calendario&amp;Risultati'!$A:$G,7)</f>
        <v>0</v>
      </c>
      <c r="E54" s="232">
        <f>VLOOKUP(A54,'Calendario&amp;Risultati'!$A:$V,8)</f>
        <v>0</v>
      </c>
      <c r="F54" s="232">
        <f>VLOOKUP(A54,'Calendario&amp;Risultati'!$A:$V,9)</f>
        <v>0</v>
      </c>
      <c r="G54" s="232">
        <f>VLOOKUP(A54,'Calendario&amp;Risultati'!$A:$V,21)</f>
        <v>0</v>
      </c>
      <c r="H54" s="232">
        <f>VLOOKUP(A54,'Calendario&amp;Risultati'!$A:$V,22)</f>
        <v>0</v>
      </c>
      <c r="I54" s="225">
        <f>E54</f>
        <v>0</v>
      </c>
      <c r="J54" s="225">
        <f>F54</f>
        <v>0</v>
      </c>
      <c r="K54" s="225">
        <f>G54</f>
        <v>0</v>
      </c>
      <c r="L54" s="225">
        <f>H54</f>
        <v>0</v>
      </c>
      <c r="M54" s="233"/>
      <c r="N54" s="234"/>
      <c r="O54" s="234"/>
    </row>
    <row r="55" spans="1:15" ht="13.5" customHeight="1">
      <c r="A55" s="225">
        <v>15</v>
      </c>
      <c r="B55" s="226">
        <f>VLOOKUP(A55,'Calendario&amp;Risultati'!$A:$G,5)</f>
        <v>0</v>
      </c>
      <c r="C55" s="227" t="s">
        <v>30</v>
      </c>
      <c r="D55" s="226">
        <f>VLOOKUP(A55,'Calendario&amp;Risultati'!$A:$G,7)</f>
        <v>0</v>
      </c>
      <c r="E55" s="228">
        <f>VLOOKUP(A55,'Calendario&amp;Risultati'!$A:$V,8)</f>
        <v>0</v>
      </c>
      <c r="F55" s="228">
        <f>VLOOKUP(A55,'Calendario&amp;Risultati'!$A:$V,9)</f>
        <v>0</v>
      </c>
      <c r="G55" s="228">
        <f>VLOOKUP(A55,'Calendario&amp;Risultati'!$A:$V,21)</f>
        <v>0</v>
      </c>
      <c r="H55" s="228">
        <f>VLOOKUP(A55,'Calendario&amp;Risultati'!$A:$V,22)</f>
        <v>0</v>
      </c>
      <c r="I55" s="229">
        <f>F55</f>
        <v>0</v>
      </c>
      <c r="J55" s="229">
        <f>E55</f>
        <v>0</v>
      </c>
      <c r="K55" s="229">
        <f>H55</f>
        <v>0</v>
      </c>
      <c r="L55" s="229">
        <f>G55</f>
        <v>0</v>
      </c>
      <c r="M55" s="230"/>
      <c r="N55" s="231"/>
      <c r="O55" s="231"/>
    </row>
    <row r="56" spans="1:15" ht="13.5" customHeight="1">
      <c r="A56" s="225">
        <v>16</v>
      </c>
      <c r="B56" s="226">
        <f>VLOOKUP(A56,'Calendario&amp;Risultati'!$A:$G,5)</f>
        <v>0</v>
      </c>
      <c r="C56" s="227" t="s">
        <v>30</v>
      </c>
      <c r="D56" s="226">
        <f>VLOOKUP(A56,'Calendario&amp;Risultati'!$A:$G,7)</f>
        <v>0</v>
      </c>
      <c r="E56" s="232">
        <f>VLOOKUP(A56,'Calendario&amp;Risultati'!$A:$V,8)</f>
        <v>0</v>
      </c>
      <c r="F56" s="232">
        <f>VLOOKUP(A56,'Calendario&amp;Risultati'!$A:$V,9)</f>
        <v>0</v>
      </c>
      <c r="G56" s="232">
        <f>VLOOKUP(A56,'Calendario&amp;Risultati'!$A:$V,21)</f>
        <v>0</v>
      </c>
      <c r="H56" s="232">
        <f>VLOOKUP(A56,'Calendario&amp;Risultati'!$A:$V,22)</f>
        <v>0</v>
      </c>
      <c r="I56" s="225">
        <f>E56</f>
        <v>0</v>
      </c>
      <c r="J56" s="225">
        <f>F56</f>
        <v>0</v>
      </c>
      <c r="K56" s="225">
        <f>G56</f>
        <v>0</v>
      </c>
      <c r="L56" s="225">
        <f>H56</f>
        <v>0</v>
      </c>
      <c r="M56" s="233"/>
      <c r="N56" s="234"/>
      <c r="O56" s="234"/>
    </row>
    <row r="57" spans="1:15" ht="13.5" customHeight="1">
      <c r="A57" s="225">
        <v>20</v>
      </c>
      <c r="B57" s="226">
        <f>VLOOKUP(A57,'Calendario&amp;Risultati'!$A:$G,5)</f>
        <v>0</v>
      </c>
      <c r="C57" s="227" t="s">
        <v>30</v>
      </c>
      <c r="D57" s="226">
        <f>VLOOKUP(A57,'Calendario&amp;Risultati'!$A:$G,7)</f>
        <v>0</v>
      </c>
      <c r="E57" s="228">
        <f>VLOOKUP(A57,'Calendario&amp;Risultati'!$A:$V,8)</f>
        <v>0</v>
      </c>
      <c r="F57" s="228">
        <f>VLOOKUP(A57,'Calendario&amp;Risultati'!$A:$V,9)</f>
        <v>0</v>
      </c>
      <c r="G57" s="228">
        <f>VLOOKUP(A57,'Calendario&amp;Risultati'!$A:$V,21)</f>
        <v>0</v>
      </c>
      <c r="H57" s="228">
        <f>VLOOKUP(A57,'Calendario&amp;Risultati'!$A:$V,22)</f>
        <v>0</v>
      </c>
      <c r="I57" s="229">
        <f aca="true" t="shared" si="16" ref="I57:I58">F57</f>
        <v>0</v>
      </c>
      <c r="J57" s="229">
        <f aca="true" t="shared" si="17" ref="J57:J58">E57</f>
        <v>0</v>
      </c>
      <c r="K57" s="229">
        <f aca="true" t="shared" si="18" ref="K57:K58">H57</f>
        <v>0</v>
      </c>
      <c r="L57" s="229">
        <f aca="true" t="shared" si="19" ref="L57:L58">G57</f>
        <v>0</v>
      </c>
      <c r="M57" s="230"/>
      <c r="N57" s="231"/>
      <c r="O57" s="231"/>
    </row>
    <row r="58" spans="1:15" ht="13.5" customHeight="1">
      <c r="A58" s="225">
        <v>26</v>
      </c>
      <c r="B58" s="226">
        <f>VLOOKUP(A58,'Calendario&amp;Risultati'!$A:$G,5)</f>
        <v>0</v>
      </c>
      <c r="C58" s="227" t="s">
        <v>30</v>
      </c>
      <c r="D58" s="226">
        <f>VLOOKUP(A58,'Calendario&amp;Risultati'!$A:$G,7)</f>
        <v>0</v>
      </c>
      <c r="E58" s="228">
        <f>VLOOKUP(A58,'Calendario&amp;Risultati'!$A:$V,8)</f>
        <v>0</v>
      </c>
      <c r="F58" s="228">
        <f>VLOOKUP(A58,'Calendario&amp;Risultati'!$A:$V,9)</f>
        <v>0</v>
      </c>
      <c r="G58" s="228">
        <f>VLOOKUP(A58,'Calendario&amp;Risultati'!$A:$V,21)</f>
        <v>0</v>
      </c>
      <c r="H58" s="228">
        <f>VLOOKUP(A58,'Calendario&amp;Risultati'!$A:$V,22)</f>
        <v>0</v>
      </c>
      <c r="I58" s="229">
        <f t="shared" si="16"/>
        <v>0</v>
      </c>
      <c r="J58" s="229">
        <f t="shared" si="17"/>
        <v>0</v>
      </c>
      <c r="K58" s="229">
        <f t="shared" si="18"/>
        <v>0</v>
      </c>
      <c r="L58" s="229">
        <f t="shared" si="19"/>
        <v>0</v>
      </c>
      <c r="M58" s="230"/>
      <c r="N58" s="231"/>
      <c r="O58" s="231"/>
    </row>
    <row r="59" spans="1:15" ht="13.5" customHeight="1">
      <c r="A59" s="225">
        <v>30</v>
      </c>
      <c r="B59" s="226">
        <f>VLOOKUP(A59,'Calendario&amp;Risultati'!$A:$G,5)</f>
        <v>0</v>
      </c>
      <c r="C59" s="227" t="s">
        <v>30</v>
      </c>
      <c r="D59" s="226">
        <f>VLOOKUP(A59,'Calendario&amp;Risultati'!$A:$G,7)</f>
        <v>0</v>
      </c>
      <c r="E59" s="232">
        <f>VLOOKUP(A59,'Calendario&amp;Risultati'!$A:$V,8)</f>
        <v>0</v>
      </c>
      <c r="F59" s="232">
        <f>VLOOKUP(A59,'Calendario&amp;Risultati'!$A:$V,9)</f>
        <v>0</v>
      </c>
      <c r="G59" s="232">
        <f>VLOOKUP(A59,'Calendario&amp;Risultati'!$A:$V,21)</f>
        <v>0</v>
      </c>
      <c r="H59" s="232">
        <f>VLOOKUP(A59,'Calendario&amp;Risultati'!$A:$V,22)</f>
        <v>0</v>
      </c>
      <c r="I59" s="225">
        <f>E59</f>
        <v>0</v>
      </c>
      <c r="J59" s="225">
        <f>F59</f>
        <v>0</v>
      </c>
      <c r="K59" s="225">
        <f>G59</f>
        <v>0</v>
      </c>
      <c r="L59" s="225">
        <f>H59</f>
        <v>0</v>
      </c>
      <c r="M59" s="233"/>
      <c r="N59" s="234"/>
      <c r="O59" s="234"/>
    </row>
    <row r="60" spans="1:15" ht="13.5" customHeight="1">
      <c r="A60" s="225">
        <v>32</v>
      </c>
      <c r="B60" s="226">
        <f>VLOOKUP(A60,'Calendario&amp;Risultati'!$A:$G,5)</f>
        <v>0</v>
      </c>
      <c r="C60" s="227" t="s">
        <v>30</v>
      </c>
      <c r="D60" s="226">
        <f>VLOOKUP(A60,'Calendario&amp;Risultati'!$A:$G,7)</f>
        <v>0</v>
      </c>
      <c r="E60" s="228">
        <f>VLOOKUP(A60,'Calendario&amp;Risultati'!$A:$V,8)</f>
        <v>0</v>
      </c>
      <c r="F60" s="228">
        <f>VLOOKUP(A60,'Calendario&amp;Risultati'!$A:$V,9)</f>
        <v>0</v>
      </c>
      <c r="G60" s="228">
        <f>VLOOKUP(A60,'Calendario&amp;Risultati'!$A:$V,21)</f>
        <v>0</v>
      </c>
      <c r="H60" s="228">
        <f>VLOOKUP(A60,'Calendario&amp;Risultati'!$A:$V,22)</f>
        <v>0</v>
      </c>
      <c r="I60" s="229">
        <f>F60</f>
        <v>0</v>
      </c>
      <c r="J60" s="229">
        <f>E60</f>
        <v>0</v>
      </c>
      <c r="K60" s="229">
        <f>H60</f>
        <v>0</v>
      </c>
      <c r="L60" s="229">
        <f>G60</f>
        <v>0</v>
      </c>
      <c r="M60" s="230"/>
      <c r="N60" s="231"/>
      <c r="O60" s="231"/>
    </row>
    <row r="61" spans="1:15" ht="13.5" customHeight="1">
      <c r="A61" s="225">
        <v>36</v>
      </c>
      <c r="B61" s="226">
        <f>VLOOKUP(A61,'Calendario&amp;Risultati'!$A:$G,5)</f>
        <v>0</v>
      </c>
      <c r="C61" s="227" t="s">
        <v>30</v>
      </c>
      <c r="D61" s="226">
        <f>VLOOKUP(A61,'Calendario&amp;Risultati'!$A:$G,7)</f>
        <v>0</v>
      </c>
      <c r="E61" s="232">
        <f>VLOOKUP(A61,'Calendario&amp;Risultati'!$A:$V,8)</f>
        <v>0</v>
      </c>
      <c r="F61" s="232">
        <f>VLOOKUP(A61,'Calendario&amp;Risultati'!$A:$V,9)</f>
        <v>0</v>
      </c>
      <c r="G61" s="232">
        <f>VLOOKUP(A61,'Calendario&amp;Risultati'!$A:$V,21)</f>
        <v>0</v>
      </c>
      <c r="H61" s="232">
        <f>VLOOKUP(A61,'Calendario&amp;Risultati'!$A:$V,22)</f>
        <v>0</v>
      </c>
      <c r="I61" s="225">
        <f>E61</f>
        <v>0</v>
      </c>
      <c r="J61" s="225">
        <f>F61</f>
        <v>0</v>
      </c>
      <c r="K61" s="225">
        <f>G61</f>
        <v>0</v>
      </c>
      <c r="L61" s="225">
        <f>H61</f>
        <v>0</v>
      </c>
      <c r="M61" s="233"/>
      <c r="N61" s="234"/>
      <c r="O61" s="234"/>
    </row>
    <row r="62" spans="1:15" ht="13.5" customHeight="1">
      <c r="A62" s="225">
        <v>37</v>
      </c>
      <c r="B62" s="226">
        <f>VLOOKUP(A62,'Calendario&amp;Risultati'!$A:$G,5)</f>
        <v>0</v>
      </c>
      <c r="C62" s="227" t="s">
        <v>30</v>
      </c>
      <c r="D62" s="226">
        <f>VLOOKUP(A62,'Calendario&amp;Risultati'!$A:$G,7)</f>
        <v>0</v>
      </c>
      <c r="E62" s="228">
        <f>VLOOKUP(A62,'Calendario&amp;Risultati'!$A:$V,8)</f>
        <v>0</v>
      </c>
      <c r="F62" s="228">
        <f>VLOOKUP(A62,'Calendario&amp;Risultati'!$A:$V,9)</f>
        <v>0</v>
      </c>
      <c r="G62" s="228">
        <f>VLOOKUP(A62,'Calendario&amp;Risultati'!$A:$V,21)</f>
        <v>0</v>
      </c>
      <c r="H62" s="228">
        <f>VLOOKUP(A62,'Calendario&amp;Risultati'!$A:$V,22)</f>
        <v>0</v>
      </c>
      <c r="I62" s="229">
        <f>F62</f>
        <v>0</v>
      </c>
      <c r="J62" s="229">
        <f>E62</f>
        <v>0</v>
      </c>
      <c r="K62" s="229">
        <f>H62</f>
        <v>0</v>
      </c>
      <c r="L62" s="229">
        <f>G62</f>
        <v>0</v>
      </c>
      <c r="M62" s="230"/>
      <c r="N62" s="231"/>
      <c r="O62" s="231"/>
    </row>
    <row r="63" spans="1:15" ht="13.5" customHeight="1">
      <c r="A63" s="225">
        <v>41</v>
      </c>
      <c r="B63" s="226">
        <f>VLOOKUP(A63,'Calendario&amp;Risultati'!$A:$G,5)</f>
        <v>0</v>
      </c>
      <c r="C63" s="227" t="s">
        <v>30</v>
      </c>
      <c r="D63" s="226">
        <f>VLOOKUP(A63,'Calendario&amp;Risultati'!$A:$G,7)</f>
        <v>0</v>
      </c>
      <c r="E63" s="232">
        <f>VLOOKUP(A63,'Calendario&amp;Risultati'!$A:$V,8)</f>
        <v>0</v>
      </c>
      <c r="F63" s="232">
        <f>VLOOKUP(A63,'Calendario&amp;Risultati'!$A:$V,9)</f>
        <v>0</v>
      </c>
      <c r="G63" s="232">
        <f>VLOOKUP(A63,'Calendario&amp;Risultati'!$A:$V,21)</f>
        <v>0</v>
      </c>
      <c r="H63" s="232">
        <f>VLOOKUP(A63,'Calendario&amp;Risultati'!$A:$V,22)</f>
        <v>0</v>
      </c>
      <c r="I63" s="225">
        <f>E63</f>
        <v>0</v>
      </c>
      <c r="J63" s="225">
        <f>F63</f>
        <v>0</v>
      </c>
      <c r="K63" s="225">
        <f>G63</f>
        <v>0</v>
      </c>
      <c r="L63" s="225">
        <f>H63</f>
        <v>0</v>
      </c>
      <c r="M63" s="233"/>
      <c r="N63" s="234"/>
      <c r="O63" s="234"/>
    </row>
    <row r="64" spans="1:15" ht="13.5" customHeight="1">
      <c r="A64" s="235"/>
      <c r="B64" s="236"/>
      <c r="C64" s="236"/>
      <c r="D64" s="236"/>
      <c r="E64" s="236"/>
      <c r="F64" s="236"/>
      <c r="G64" s="240"/>
      <c r="H64" s="240"/>
      <c r="I64" s="240"/>
      <c r="J64" s="240"/>
      <c r="K64" s="240"/>
      <c r="L64" s="240"/>
      <c r="M64" s="241"/>
      <c r="N64" s="244"/>
      <c r="O64" s="244"/>
    </row>
    <row r="65" spans="1:15" ht="18.75" customHeight="1">
      <c r="A65" s="243" t="s">
        <v>263</v>
      </c>
      <c r="B65" s="243"/>
      <c r="C65" s="243"/>
      <c r="D65" s="243"/>
      <c r="E65" s="243"/>
      <c r="F65" s="243"/>
      <c r="G65" s="208" t="s">
        <v>201</v>
      </c>
      <c r="H65" s="208"/>
      <c r="I65" s="209">
        <f>SUM(I68:I79)</f>
        <v>0</v>
      </c>
      <c r="J65" s="209">
        <f>SUM(J68:J79)</f>
        <v>0</v>
      </c>
      <c r="K65" s="209">
        <f>SUM(K68:K79)</f>
        <v>0</v>
      </c>
      <c r="L65" s="209">
        <f>SUM(L68:L79)</f>
        <v>0</v>
      </c>
      <c r="M65" s="210">
        <f>SUM(M68:M79)</f>
        <v>0</v>
      </c>
      <c r="N65" s="211">
        <f>SUM(N68:O79)+M65</f>
        <v>0</v>
      </c>
      <c r="O65" s="211"/>
    </row>
    <row r="66" spans="1:15" ht="13.5" customHeight="1">
      <c r="A66" s="243"/>
      <c r="B66" s="243"/>
      <c r="C66" s="243"/>
      <c r="D66" s="243"/>
      <c r="E66" s="243"/>
      <c r="F66" s="243"/>
      <c r="G66" s="212" t="s">
        <v>254</v>
      </c>
      <c r="H66" s="213" t="s">
        <v>255</v>
      </c>
      <c r="I66" s="214" t="s">
        <v>202</v>
      </c>
      <c r="J66" s="214"/>
      <c r="K66" s="214" t="s">
        <v>256</v>
      </c>
      <c r="L66" s="214"/>
      <c r="M66" s="215" t="s">
        <v>200</v>
      </c>
      <c r="N66" s="216" t="s">
        <v>257</v>
      </c>
      <c r="O66" s="216" t="s">
        <v>258</v>
      </c>
    </row>
    <row r="67" spans="1:15" ht="13.5" customHeight="1">
      <c r="A67" s="217" t="s">
        <v>259</v>
      </c>
      <c r="B67" s="218" t="s">
        <v>260</v>
      </c>
      <c r="C67" s="219"/>
      <c r="D67" s="218" t="s">
        <v>261</v>
      </c>
      <c r="E67" s="220" t="s">
        <v>262</v>
      </c>
      <c r="F67" s="220"/>
      <c r="G67" s="221">
        <f>COUNTIF(I68:I79,"=3")</f>
        <v>0</v>
      </c>
      <c r="H67" s="222">
        <f>COUNTIF(J68:J79,"=3")</f>
        <v>0</v>
      </c>
      <c r="I67" s="223" t="s">
        <v>204</v>
      </c>
      <c r="J67" s="224" t="s">
        <v>205</v>
      </c>
      <c r="K67" s="223" t="s">
        <v>207</v>
      </c>
      <c r="L67" s="224" t="s">
        <v>208</v>
      </c>
      <c r="M67" s="215"/>
      <c r="N67" s="216"/>
      <c r="O67" s="216"/>
    </row>
    <row r="68" spans="1:15" ht="13.5" customHeight="1">
      <c r="A68" s="225">
        <v>2</v>
      </c>
      <c r="B68" s="226">
        <f>VLOOKUP(A68,'Calendario&amp;Risultati'!$A:$G,5)</f>
        <v>0</v>
      </c>
      <c r="C68" s="227" t="s">
        <v>30</v>
      </c>
      <c r="D68" s="226">
        <f>VLOOKUP(A68,'Calendario&amp;Risultati'!$A:$G,7)</f>
        <v>0</v>
      </c>
      <c r="E68" s="228">
        <f>VLOOKUP(A68,'Calendario&amp;Risultati'!$A:$V,8)</f>
        <v>0</v>
      </c>
      <c r="F68" s="228">
        <f>VLOOKUP(A68,'Calendario&amp;Risultati'!$A:$V,9)</f>
        <v>0</v>
      </c>
      <c r="G68" s="228">
        <f>VLOOKUP(A68,'Calendario&amp;Risultati'!$A:$V,21)</f>
        <v>0</v>
      </c>
      <c r="H68" s="228">
        <f>VLOOKUP(A68,'Calendario&amp;Risultati'!$A:$V,22)</f>
        <v>0</v>
      </c>
      <c r="I68" s="229">
        <f>F68</f>
        <v>0</v>
      </c>
      <c r="J68" s="229">
        <f>E68</f>
        <v>0</v>
      </c>
      <c r="K68" s="229">
        <f>H68</f>
        <v>0</v>
      </c>
      <c r="L68" s="229">
        <f>G68</f>
        <v>0</v>
      </c>
      <c r="M68" s="230"/>
      <c r="N68" s="231"/>
      <c r="O68" s="231"/>
    </row>
    <row r="69" spans="1:15" ht="13.5" customHeight="1">
      <c r="A69" s="225">
        <v>7</v>
      </c>
      <c r="B69" s="226">
        <f>VLOOKUP(A69,'Calendario&amp;Risultati'!$A:$G,5)</f>
        <v>0</v>
      </c>
      <c r="C69" s="227" t="s">
        <v>30</v>
      </c>
      <c r="D69" s="226">
        <f>VLOOKUP(A69,'Calendario&amp;Risultati'!$A:$G,7)</f>
        <v>0</v>
      </c>
      <c r="E69" s="232">
        <f>VLOOKUP(A69,'Calendario&amp;Risultati'!$A:$V,8)</f>
        <v>0</v>
      </c>
      <c r="F69" s="232">
        <f>VLOOKUP(A69,'Calendario&amp;Risultati'!$A:$V,9)</f>
        <v>0</v>
      </c>
      <c r="G69" s="232">
        <f>VLOOKUP(A69,'Calendario&amp;Risultati'!$A:$V,21)</f>
        <v>0</v>
      </c>
      <c r="H69" s="232">
        <f>VLOOKUP(A69,'Calendario&amp;Risultati'!$A:$V,22)</f>
        <v>0</v>
      </c>
      <c r="I69" s="225">
        <f>E69</f>
        <v>0</v>
      </c>
      <c r="J69" s="225">
        <f>F69</f>
        <v>0</v>
      </c>
      <c r="K69" s="225">
        <f>G69</f>
        <v>0</v>
      </c>
      <c r="L69" s="225">
        <f>H69</f>
        <v>0</v>
      </c>
      <c r="M69" s="233"/>
      <c r="N69" s="234"/>
      <c r="O69" s="234"/>
    </row>
    <row r="70" spans="1:15" ht="13.5" customHeight="1">
      <c r="A70" s="225">
        <v>11</v>
      </c>
      <c r="B70" s="226">
        <f>VLOOKUP(A70,'Calendario&amp;Risultati'!$A:$G,5)</f>
        <v>0</v>
      </c>
      <c r="C70" s="227" t="s">
        <v>30</v>
      </c>
      <c r="D70" s="226">
        <f>VLOOKUP(A70,'Calendario&amp;Risultati'!$A:$G,7)</f>
        <v>0</v>
      </c>
      <c r="E70" s="228">
        <f>VLOOKUP(A70,'Calendario&amp;Risultati'!$A:$V,8)</f>
        <v>0</v>
      </c>
      <c r="F70" s="228">
        <f>VLOOKUP(A70,'Calendario&amp;Risultati'!$A:$V,9)</f>
        <v>0</v>
      </c>
      <c r="G70" s="228">
        <f>VLOOKUP(A70,'Calendario&amp;Risultati'!$A:$V,21)</f>
        <v>0</v>
      </c>
      <c r="H70" s="228">
        <f>VLOOKUP(A70,'Calendario&amp;Risultati'!$A:$V,22)</f>
        <v>0</v>
      </c>
      <c r="I70" s="229">
        <f>F70</f>
        <v>0</v>
      </c>
      <c r="J70" s="229">
        <f>E70</f>
        <v>0</v>
      </c>
      <c r="K70" s="229">
        <f>H70</f>
        <v>0</v>
      </c>
      <c r="L70" s="229">
        <f>G70</f>
        <v>0</v>
      </c>
      <c r="M70" s="230"/>
      <c r="N70" s="231"/>
      <c r="O70" s="231"/>
    </row>
    <row r="71" spans="1:15" ht="13.5" customHeight="1">
      <c r="A71" s="225">
        <v>14</v>
      </c>
      <c r="B71" s="226">
        <f>VLOOKUP(A71,'Calendario&amp;Risultati'!$A:$G,5)</f>
        <v>0</v>
      </c>
      <c r="C71" s="227" t="s">
        <v>30</v>
      </c>
      <c r="D71" s="226">
        <f>VLOOKUP(A71,'Calendario&amp;Risultati'!$A:$G,7)</f>
        <v>0</v>
      </c>
      <c r="E71" s="232">
        <f>VLOOKUP(A71,'Calendario&amp;Risultati'!$A:$V,8)</f>
        <v>0</v>
      </c>
      <c r="F71" s="232">
        <f>VLOOKUP(A71,'Calendario&amp;Risultati'!$A:$V,9)</f>
        <v>0</v>
      </c>
      <c r="G71" s="232">
        <f>VLOOKUP(A71,'Calendario&amp;Risultati'!$A:$V,21)</f>
        <v>0</v>
      </c>
      <c r="H71" s="232">
        <f>VLOOKUP(A71,'Calendario&amp;Risultati'!$A:$V,22)</f>
        <v>0</v>
      </c>
      <c r="I71" s="225">
        <f>E71</f>
        <v>0</v>
      </c>
      <c r="J71" s="225">
        <f>F71</f>
        <v>0</v>
      </c>
      <c r="K71" s="225">
        <f>G71</f>
        <v>0</v>
      </c>
      <c r="L71" s="225">
        <f>H71</f>
        <v>0</v>
      </c>
      <c r="M71" s="233"/>
      <c r="N71" s="234"/>
      <c r="O71" s="234"/>
    </row>
    <row r="72" spans="1:15" ht="13.5" customHeight="1">
      <c r="A72" s="225">
        <v>18</v>
      </c>
      <c r="B72" s="226">
        <f>VLOOKUP(A72,'Calendario&amp;Risultati'!$A:$G,5)</f>
        <v>0</v>
      </c>
      <c r="C72" s="227" t="s">
        <v>30</v>
      </c>
      <c r="D72" s="226">
        <f>VLOOKUP(A72,'Calendario&amp;Risultati'!$A:$G,7)</f>
        <v>0</v>
      </c>
      <c r="E72" s="228">
        <f>VLOOKUP(A72,'Calendario&amp;Risultati'!$A:$V,8)</f>
        <v>0</v>
      </c>
      <c r="F72" s="228">
        <f>VLOOKUP(A72,'Calendario&amp;Risultati'!$A:$V,9)</f>
        <v>0</v>
      </c>
      <c r="G72" s="228">
        <f>VLOOKUP(A72,'Calendario&amp;Risultati'!$A:$V,21)</f>
        <v>0</v>
      </c>
      <c r="H72" s="228">
        <f>VLOOKUP(A72,'Calendario&amp;Risultati'!$A:$V,22)</f>
        <v>0</v>
      </c>
      <c r="I72" s="229">
        <f aca="true" t="shared" si="20" ref="I72:I73">F72</f>
        <v>0</v>
      </c>
      <c r="J72" s="229">
        <f aca="true" t="shared" si="21" ref="J72:J73">E72</f>
        <v>0</v>
      </c>
      <c r="K72" s="229">
        <f aca="true" t="shared" si="22" ref="K72:K73">H72</f>
        <v>0</v>
      </c>
      <c r="L72" s="229">
        <f aca="true" t="shared" si="23" ref="L72:L73">G72</f>
        <v>0</v>
      </c>
      <c r="M72" s="230"/>
      <c r="N72" s="231"/>
      <c r="O72" s="231"/>
    </row>
    <row r="73" spans="1:15" ht="13.5" customHeight="1">
      <c r="A73" s="225">
        <v>19</v>
      </c>
      <c r="B73" s="226">
        <f>VLOOKUP(A73,'Calendario&amp;Risultati'!$A:$G,5)</f>
        <v>0</v>
      </c>
      <c r="C73" s="227" t="s">
        <v>30</v>
      </c>
      <c r="D73" s="226">
        <f>VLOOKUP(A73,'Calendario&amp;Risultati'!$A:$G,7)</f>
        <v>0</v>
      </c>
      <c r="E73" s="228">
        <f>VLOOKUP(A73,'Calendario&amp;Risultati'!$A:$V,8)</f>
        <v>0</v>
      </c>
      <c r="F73" s="228">
        <f>VLOOKUP(A73,'Calendario&amp;Risultati'!$A:$V,9)</f>
        <v>0</v>
      </c>
      <c r="G73" s="228">
        <f>VLOOKUP(A73,'Calendario&amp;Risultati'!$A:$V,21)</f>
        <v>0</v>
      </c>
      <c r="H73" s="228">
        <f>VLOOKUP(A73,'Calendario&amp;Risultati'!$A:$V,22)</f>
        <v>0</v>
      </c>
      <c r="I73" s="229">
        <f t="shared" si="20"/>
        <v>0</v>
      </c>
      <c r="J73" s="229">
        <f t="shared" si="21"/>
        <v>0</v>
      </c>
      <c r="K73" s="229">
        <f t="shared" si="22"/>
        <v>0</v>
      </c>
      <c r="L73" s="229">
        <f t="shared" si="23"/>
        <v>0</v>
      </c>
      <c r="M73" s="230"/>
      <c r="N73" s="231"/>
      <c r="O73" s="231"/>
    </row>
    <row r="74" spans="1:15" ht="13.5" customHeight="1">
      <c r="A74" s="225">
        <v>23</v>
      </c>
      <c r="B74" s="226">
        <f>VLOOKUP(A74,'Calendario&amp;Risultati'!$A:$G,5)</f>
        <v>0</v>
      </c>
      <c r="C74" s="227" t="s">
        <v>30</v>
      </c>
      <c r="D74" s="226">
        <f>VLOOKUP(A74,'Calendario&amp;Risultati'!$A:$G,7)</f>
        <v>0</v>
      </c>
      <c r="E74" s="232">
        <f>VLOOKUP(A74,'Calendario&amp;Risultati'!$A:$V,8)</f>
        <v>0</v>
      </c>
      <c r="F74" s="232">
        <f>VLOOKUP(A74,'Calendario&amp;Risultati'!$A:$V,9)</f>
        <v>0</v>
      </c>
      <c r="G74" s="232">
        <f>VLOOKUP(A74,'Calendario&amp;Risultati'!$A:$V,21)</f>
        <v>0</v>
      </c>
      <c r="H74" s="232">
        <f>VLOOKUP(A74,'Calendario&amp;Risultati'!$A:$V,22)</f>
        <v>0</v>
      </c>
      <c r="I74" s="225">
        <f>E74</f>
        <v>0</v>
      </c>
      <c r="J74" s="225">
        <f>F74</f>
        <v>0</v>
      </c>
      <c r="K74" s="225">
        <f>G74</f>
        <v>0</v>
      </c>
      <c r="L74" s="225">
        <f>H74</f>
        <v>0</v>
      </c>
      <c r="M74" s="233"/>
      <c r="N74" s="234"/>
      <c r="O74" s="234"/>
    </row>
    <row r="75" spans="1:15" ht="13.5" customHeight="1">
      <c r="A75" s="225">
        <v>28</v>
      </c>
      <c r="B75" s="226">
        <f>VLOOKUP(A75,'Calendario&amp;Risultati'!$A:$G,5)</f>
        <v>0</v>
      </c>
      <c r="C75" s="227" t="s">
        <v>30</v>
      </c>
      <c r="D75" s="226">
        <f>VLOOKUP(A75,'Calendario&amp;Risultati'!$A:$G,7)</f>
        <v>0</v>
      </c>
      <c r="E75" s="228">
        <f>VLOOKUP(A75,'Calendario&amp;Risultati'!$A:$V,8)</f>
        <v>0</v>
      </c>
      <c r="F75" s="228">
        <f>VLOOKUP(A75,'Calendario&amp;Risultati'!$A:$V,9)</f>
        <v>0</v>
      </c>
      <c r="G75" s="228">
        <f>VLOOKUP(A75,'Calendario&amp;Risultati'!$A:$V,21)</f>
        <v>0</v>
      </c>
      <c r="H75" s="228">
        <f>VLOOKUP(A75,'Calendario&amp;Risultati'!$A:$V,22)</f>
        <v>0</v>
      </c>
      <c r="I75" s="229">
        <f>F75</f>
        <v>0</v>
      </c>
      <c r="J75" s="229">
        <f>E75</f>
        <v>0</v>
      </c>
      <c r="K75" s="229">
        <f>H75</f>
        <v>0</v>
      </c>
      <c r="L75" s="229">
        <f>G75</f>
        <v>0</v>
      </c>
      <c r="M75" s="230"/>
      <c r="N75" s="231"/>
      <c r="O75" s="231"/>
    </row>
    <row r="76" spans="1:15" ht="13.5" customHeight="1">
      <c r="A76" s="225">
        <v>32</v>
      </c>
      <c r="B76" s="226">
        <f>VLOOKUP(A76,'Calendario&amp;Risultati'!$A:$G,5)</f>
        <v>0</v>
      </c>
      <c r="C76" s="227" t="s">
        <v>30</v>
      </c>
      <c r="D76" s="226">
        <f>VLOOKUP(A76,'Calendario&amp;Risultati'!$A:$G,7)</f>
        <v>0</v>
      </c>
      <c r="E76" s="232">
        <f>VLOOKUP(A76,'Calendario&amp;Risultati'!$A:$V,8)</f>
        <v>0</v>
      </c>
      <c r="F76" s="232">
        <f>VLOOKUP(A76,'Calendario&amp;Risultati'!$A:$V,9)</f>
        <v>0</v>
      </c>
      <c r="G76" s="232">
        <f>VLOOKUP(A76,'Calendario&amp;Risultati'!$A:$V,21)</f>
        <v>0</v>
      </c>
      <c r="H76" s="232">
        <f>VLOOKUP(A76,'Calendario&amp;Risultati'!$A:$V,22)</f>
        <v>0</v>
      </c>
      <c r="I76" s="225">
        <f>E76</f>
        <v>0</v>
      </c>
      <c r="J76" s="225">
        <f>F76</f>
        <v>0</v>
      </c>
      <c r="K76" s="225">
        <f>G76</f>
        <v>0</v>
      </c>
      <c r="L76" s="225">
        <f>H76</f>
        <v>0</v>
      </c>
      <c r="M76" s="233"/>
      <c r="N76" s="234"/>
      <c r="O76" s="234"/>
    </row>
    <row r="77" spans="1:15" ht="13.5" customHeight="1">
      <c r="A77" s="225">
        <v>35</v>
      </c>
      <c r="B77" s="226">
        <f>VLOOKUP(A77,'Calendario&amp;Risultati'!$A:$G,5)</f>
        <v>0</v>
      </c>
      <c r="C77" s="227" t="s">
        <v>30</v>
      </c>
      <c r="D77" s="226">
        <f>VLOOKUP(A77,'Calendario&amp;Risultati'!$A:$G,7)</f>
        <v>0</v>
      </c>
      <c r="E77" s="228">
        <f>VLOOKUP(A77,'Calendario&amp;Risultati'!$A:$V,8)</f>
        <v>0</v>
      </c>
      <c r="F77" s="228">
        <f>VLOOKUP(A77,'Calendario&amp;Risultati'!$A:$V,9)</f>
        <v>0</v>
      </c>
      <c r="G77" s="228">
        <f>VLOOKUP(A77,'Calendario&amp;Risultati'!$A:$V,21)</f>
        <v>0</v>
      </c>
      <c r="H77" s="228">
        <f>VLOOKUP(A77,'Calendario&amp;Risultati'!$A:$V,22)</f>
        <v>0</v>
      </c>
      <c r="I77" s="229">
        <f aca="true" t="shared" si="24" ref="I77:I78">F77</f>
        <v>0</v>
      </c>
      <c r="J77" s="229">
        <f aca="true" t="shared" si="25" ref="J77:J78">E77</f>
        <v>0</v>
      </c>
      <c r="K77" s="229">
        <f aca="true" t="shared" si="26" ref="K77:K78">H77</f>
        <v>0</v>
      </c>
      <c r="L77" s="229">
        <f aca="true" t="shared" si="27" ref="L77:L78">G77</f>
        <v>0</v>
      </c>
      <c r="M77" s="230"/>
      <c r="N77" s="231"/>
      <c r="O77" s="231"/>
    </row>
    <row r="78" spans="1:15" ht="13.5" customHeight="1">
      <c r="A78" s="225">
        <v>39</v>
      </c>
      <c r="B78" s="226">
        <f>VLOOKUP(A78,'Calendario&amp;Risultati'!$A:$G,5)</f>
        <v>0</v>
      </c>
      <c r="C78" s="227" t="s">
        <v>30</v>
      </c>
      <c r="D78" s="226">
        <f>VLOOKUP(A78,'Calendario&amp;Risultati'!$A:$G,7)</f>
        <v>0</v>
      </c>
      <c r="E78" s="228">
        <f>VLOOKUP(A78,'Calendario&amp;Risultati'!$A:$V,8)</f>
        <v>0</v>
      </c>
      <c r="F78" s="228">
        <f>VLOOKUP(A78,'Calendario&amp;Risultati'!$A:$V,9)</f>
        <v>0</v>
      </c>
      <c r="G78" s="228">
        <f>VLOOKUP(A78,'Calendario&amp;Risultati'!$A:$V,21)</f>
        <v>0</v>
      </c>
      <c r="H78" s="228">
        <f>VLOOKUP(A78,'Calendario&amp;Risultati'!$A:$V,22)</f>
        <v>0</v>
      </c>
      <c r="I78" s="229">
        <f t="shared" si="24"/>
        <v>0</v>
      </c>
      <c r="J78" s="229">
        <f t="shared" si="25"/>
        <v>0</v>
      </c>
      <c r="K78" s="229">
        <f t="shared" si="26"/>
        <v>0</v>
      </c>
      <c r="L78" s="229">
        <f t="shared" si="27"/>
        <v>0</v>
      </c>
      <c r="M78" s="230"/>
      <c r="N78" s="231"/>
      <c r="O78" s="231"/>
    </row>
    <row r="79" spans="1:15" ht="13.5" customHeight="1">
      <c r="A79" s="225">
        <v>40</v>
      </c>
      <c r="B79" s="226">
        <f>VLOOKUP(A79,'Calendario&amp;Risultati'!$A:$G,5)</f>
        <v>0</v>
      </c>
      <c r="C79" s="227" t="s">
        <v>30</v>
      </c>
      <c r="D79" s="226">
        <f>VLOOKUP(A79,'Calendario&amp;Risultati'!$A:$G,7)</f>
        <v>0</v>
      </c>
      <c r="E79" s="232">
        <f>VLOOKUP(A79,'Calendario&amp;Risultati'!$A:$V,8)</f>
        <v>0</v>
      </c>
      <c r="F79" s="232">
        <f>VLOOKUP(A79,'Calendario&amp;Risultati'!$A:$V,9)</f>
        <v>0</v>
      </c>
      <c r="G79" s="232">
        <f>VLOOKUP(A79,'Calendario&amp;Risultati'!$A:$V,21)</f>
        <v>0</v>
      </c>
      <c r="H79" s="232">
        <f>VLOOKUP(A79,'Calendario&amp;Risultati'!$A:$V,22)</f>
        <v>0</v>
      </c>
      <c r="I79" s="225">
        <f>E79</f>
        <v>0</v>
      </c>
      <c r="J79" s="225">
        <f>F79</f>
        <v>0</v>
      </c>
      <c r="K79" s="225">
        <f>G79</f>
        <v>0</v>
      </c>
      <c r="L79" s="225">
        <f>H79</f>
        <v>0</v>
      </c>
      <c r="M79" s="233"/>
      <c r="N79" s="234"/>
      <c r="O79" s="234"/>
    </row>
    <row r="80" spans="1:15" ht="13.5" customHeight="1">
      <c r="A80" s="235"/>
      <c r="B80" s="236"/>
      <c r="C80" s="236"/>
      <c r="D80" s="236"/>
      <c r="E80" s="236"/>
      <c r="F80" s="236"/>
      <c r="G80" s="240"/>
      <c r="H80" s="240"/>
      <c r="I80" s="240"/>
      <c r="J80" s="240"/>
      <c r="K80" s="240"/>
      <c r="L80" s="240"/>
      <c r="M80" s="241"/>
      <c r="N80" s="242"/>
      <c r="O80" s="242"/>
    </row>
    <row r="81" spans="1:15" ht="18.75" customHeight="1">
      <c r="A81" s="243" t="s">
        <v>34</v>
      </c>
      <c r="B81" s="243"/>
      <c r="C81" s="243"/>
      <c r="D81" s="243"/>
      <c r="E81" s="243"/>
      <c r="F81" s="243"/>
      <c r="G81" s="208" t="s">
        <v>201</v>
      </c>
      <c r="H81" s="208"/>
      <c r="I81" s="209">
        <f>SUM(I84:I95)</f>
        <v>0</v>
      </c>
      <c r="J81" s="209">
        <f>SUM(J84:J95)</f>
        <v>0</v>
      </c>
      <c r="K81" s="209">
        <f>SUM(K84:K95)</f>
        <v>0</v>
      </c>
      <c r="L81" s="209">
        <f>SUM(L84:L95)</f>
        <v>0</v>
      </c>
      <c r="M81" s="210">
        <f>SUM(M84:M95)</f>
        <v>0</v>
      </c>
      <c r="N81" s="211">
        <f>SUM(N84:O95)+M81</f>
        <v>0</v>
      </c>
      <c r="O81" s="211"/>
    </row>
    <row r="82" spans="1:15" ht="13.5" customHeight="1">
      <c r="A82" s="243"/>
      <c r="B82" s="243"/>
      <c r="C82" s="243"/>
      <c r="D82" s="243"/>
      <c r="E82" s="243"/>
      <c r="F82" s="243"/>
      <c r="G82" s="212" t="s">
        <v>254</v>
      </c>
      <c r="H82" s="213" t="s">
        <v>255</v>
      </c>
      <c r="I82" s="214" t="s">
        <v>202</v>
      </c>
      <c r="J82" s="214"/>
      <c r="K82" s="214" t="s">
        <v>256</v>
      </c>
      <c r="L82" s="214"/>
      <c r="M82" s="215" t="s">
        <v>200</v>
      </c>
      <c r="N82" s="216" t="s">
        <v>257</v>
      </c>
      <c r="O82" s="216" t="s">
        <v>258</v>
      </c>
    </row>
    <row r="83" spans="1:15" ht="13.5" customHeight="1">
      <c r="A83" s="217" t="s">
        <v>259</v>
      </c>
      <c r="B83" s="218" t="s">
        <v>260</v>
      </c>
      <c r="C83" s="219"/>
      <c r="D83" s="218" t="s">
        <v>261</v>
      </c>
      <c r="E83" s="220" t="s">
        <v>262</v>
      </c>
      <c r="F83" s="220"/>
      <c r="G83" s="221">
        <f>COUNTIF(I84:I95,"=3")</f>
        <v>0</v>
      </c>
      <c r="H83" s="222">
        <f>COUNTIF(J84:J95,"=3")</f>
        <v>0</v>
      </c>
      <c r="I83" s="223" t="s">
        <v>204</v>
      </c>
      <c r="J83" s="224" t="s">
        <v>205</v>
      </c>
      <c r="K83" s="223" t="s">
        <v>207</v>
      </c>
      <c r="L83" s="224" t="s">
        <v>208</v>
      </c>
      <c r="M83" s="215"/>
      <c r="N83" s="216"/>
      <c r="O83" s="216"/>
    </row>
    <row r="84" spans="1:15" ht="13.5" customHeight="1">
      <c r="A84" s="225">
        <v>2</v>
      </c>
      <c r="B84" s="226">
        <f>VLOOKUP(A84,'Calendario&amp;Risultati'!$A:$G,5)</f>
        <v>0</v>
      </c>
      <c r="C84" s="227" t="s">
        <v>30</v>
      </c>
      <c r="D84" s="226">
        <f>VLOOKUP(A84,'Calendario&amp;Risultati'!$A:$G,7)</f>
        <v>0</v>
      </c>
      <c r="E84" s="232">
        <f>VLOOKUP(A84,'Calendario&amp;Risultati'!$A:$V,8)</f>
        <v>0</v>
      </c>
      <c r="F84" s="232">
        <f>VLOOKUP(A84,'Calendario&amp;Risultati'!$A:$V,9)</f>
        <v>0</v>
      </c>
      <c r="G84" s="232">
        <f>VLOOKUP(A84,'Calendario&amp;Risultati'!$A:$V,21)</f>
        <v>0</v>
      </c>
      <c r="H84" s="232">
        <f>VLOOKUP(A84,'Calendario&amp;Risultati'!$A:$V,22)</f>
        <v>0</v>
      </c>
      <c r="I84" s="225">
        <f>E84</f>
        <v>0</v>
      </c>
      <c r="J84" s="225">
        <f>F84</f>
        <v>0</v>
      </c>
      <c r="K84" s="225">
        <f>G84</f>
        <v>0</v>
      </c>
      <c r="L84" s="225">
        <f>H84</f>
        <v>0</v>
      </c>
      <c r="M84" s="233"/>
      <c r="N84" s="234"/>
      <c r="O84" s="234"/>
    </row>
    <row r="85" spans="1:15" ht="13.5" customHeight="1">
      <c r="A85" s="225">
        <v>6</v>
      </c>
      <c r="B85" s="226">
        <f>VLOOKUP(A85,'Calendario&amp;Risultati'!$A:$G,5)</f>
        <v>0</v>
      </c>
      <c r="C85" s="227" t="s">
        <v>30</v>
      </c>
      <c r="D85" s="226">
        <f>VLOOKUP(A85,'Calendario&amp;Risultati'!$A:$G,7)</f>
        <v>0</v>
      </c>
      <c r="E85" s="228">
        <f>VLOOKUP(A85,'Calendario&amp;Risultati'!$A:$V,8)</f>
        <v>0</v>
      </c>
      <c r="F85" s="228">
        <f>VLOOKUP(A85,'Calendario&amp;Risultati'!$A:$V,9)</f>
        <v>0</v>
      </c>
      <c r="G85" s="228">
        <f>VLOOKUP(A85,'Calendario&amp;Risultati'!$A:$V,21)</f>
        <v>0</v>
      </c>
      <c r="H85" s="228">
        <f>VLOOKUP(A85,'Calendario&amp;Risultati'!$A:$V,22)</f>
        <v>0</v>
      </c>
      <c r="I85" s="229">
        <f aca="true" t="shared" si="28" ref="I85:I86">F85</f>
        <v>0</v>
      </c>
      <c r="J85" s="229">
        <f aca="true" t="shared" si="29" ref="J85:J86">E85</f>
        <v>0</v>
      </c>
      <c r="K85" s="229">
        <f aca="true" t="shared" si="30" ref="K85:K86">H85</f>
        <v>0</v>
      </c>
      <c r="L85" s="229">
        <f aca="true" t="shared" si="31" ref="L85:L86">G85</f>
        <v>0</v>
      </c>
      <c r="M85" s="230"/>
      <c r="N85" s="231"/>
      <c r="O85" s="231"/>
    </row>
    <row r="86" spans="1:15" ht="13.5" customHeight="1">
      <c r="A86" s="225">
        <v>8</v>
      </c>
      <c r="B86" s="226">
        <f>VLOOKUP(A86,'Calendario&amp;Risultati'!$A:$G,5)</f>
        <v>0</v>
      </c>
      <c r="C86" s="227" t="s">
        <v>30</v>
      </c>
      <c r="D86" s="226">
        <f>VLOOKUP(A86,'Calendario&amp;Risultati'!$A:$G,7)</f>
        <v>0</v>
      </c>
      <c r="E86" s="228">
        <f>VLOOKUP(A86,'Calendario&amp;Risultati'!$A:$V,8)</f>
        <v>0</v>
      </c>
      <c r="F86" s="228">
        <f>VLOOKUP(A86,'Calendario&amp;Risultati'!$A:$V,9)</f>
        <v>0</v>
      </c>
      <c r="G86" s="228">
        <f>VLOOKUP(A86,'Calendario&amp;Risultati'!$A:$V,21)</f>
        <v>0</v>
      </c>
      <c r="H86" s="228">
        <f>VLOOKUP(A86,'Calendario&amp;Risultati'!$A:$V,22)</f>
        <v>0</v>
      </c>
      <c r="I86" s="229">
        <f t="shared" si="28"/>
        <v>0</v>
      </c>
      <c r="J86" s="229">
        <f t="shared" si="29"/>
        <v>0</v>
      </c>
      <c r="K86" s="229">
        <f t="shared" si="30"/>
        <v>0</v>
      </c>
      <c r="L86" s="229">
        <f t="shared" si="31"/>
        <v>0</v>
      </c>
      <c r="M86" s="230"/>
      <c r="N86" s="231"/>
      <c r="O86" s="231"/>
    </row>
    <row r="87" spans="1:15" ht="13.5" customHeight="1">
      <c r="A87" s="225">
        <v>10</v>
      </c>
      <c r="B87" s="226">
        <f>VLOOKUP(A87,'Calendario&amp;Risultati'!$A:$G,5)</f>
        <v>0</v>
      </c>
      <c r="C87" s="227" t="s">
        <v>30</v>
      </c>
      <c r="D87" s="226">
        <f>VLOOKUP(A87,'Calendario&amp;Risultati'!$A:$G,7)</f>
        <v>0</v>
      </c>
      <c r="E87" s="232">
        <f>VLOOKUP(A87,'Calendario&amp;Risultati'!$A:$V,8)</f>
        <v>0</v>
      </c>
      <c r="F87" s="232">
        <f>VLOOKUP(A87,'Calendario&amp;Risultati'!$A:$V,9)</f>
        <v>0</v>
      </c>
      <c r="G87" s="232">
        <f>VLOOKUP(A87,'Calendario&amp;Risultati'!$A:$V,21)</f>
        <v>0</v>
      </c>
      <c r="H87" s="232">
        <f>VLOOKUP(A87,'Calendario&amp;Risultati'!$A:$V,22)</f>
        <v>0</v>
      </c>
      <c r="I87" s="225">
        <f aca="true" t="shared" si="32" ref="I87:I88">E87</f>
        <v>0</v>
      </c>
      <c r="J87" s="225">
        <f aca="true" t="shared" si="33" ref="J87:J88">F87</f>
        <v>0</v>
      </c>
      <c r="K87" s="225">
        <f aca="true" t="shared" si="34" ref="K87:K88">G87</f>
        <v>0</v>
      </c>
      <c r="L87" s="225">
        <f aca="true" t="shared" si="35" ref="L87:L88">H87</f>
        <v>0</v>
      </c>
      <c r="M87" s="233"/>
      <c r="N87" s="234"/>
      <c r="O87" s="234"/>
    </row>
    <row r="88" spans="1:15" ht="13.5" customHeight="1">
      <c r="A88" s="225">
        <v>15</v>
      </c>
      <c r="B88" s="226">
        <f>VLOOKUP(A88,'Calendario&amp;Risultati'!$A:$G,5)</f>
        <v>0</v>
      </c>
      <c r="C88" s="227" t="s">
        <v>30</v>
      </c>
      <c r="D88" s="226">
        <f>VLOOKUP(A88,'Calendario&amp;Risultati'!$A:$G,7)</f>
        <v>0</v>
      </c>
      <c r="E88" s="232">
        <f>VLOOKUP(A88,'Calendario&amp;Risultati'!$A:$V,8)</f>
        <v>0</v>
      </c>
      <c r="F88" s="232">
        <f>VLOOKUP(A88,'Calendario&amp;Risultati'!$A:$V,9)</f>
        <v>0</v>
      </c>
      <c r="G88" s="232">
        <f>VLOOKUP(A88,'Calendario&amp;Risultati'!$A:$V,21)</f>
        <v>0</v>
      </c>
      <c r="H88" s="232">
        <f>VLOOKUP(A88,'Calendario&amp;Risultati'!$A:$V,22)</f>
        <v>0</v>
      </c>
      <c r="I88" s="225">
        <f t="shared" si="32"/>
        <v>0</v>
      </c>
      <c r="J88" s="225">
        <f t="shared" si="33"/>
        <v>0</v>
      </c>
      <c r="K88" s="225">
        <f t="shared" si="34"/>
        <v>0</v>
      </c>
      <c r="L88" s="225">
        <f t="shared" si="35"/>
        <v>0</v>
      </c>
      <c r="M88" s="233"/>
      <c r="N88" s="234"/>
      <c r="O88" s="234"/>
    </row>
    <row r="89" spans="1:15" ht="13.5" customHeight="1">
      <c r="A89" s="225">
        <v>17</v>
      </c>
      <c r="B89" s="226">
        <f>VLOOKUP(A89,'Calendario&amp;Risultati'!$A:$G,5)</f>
        <v>0</v>
      </c>
      <c r="C89" s="227" t="s">
        <v>30</v>
      </c>
      <c r="D89" s="226">
        <f>VLOOKUP(A89,'Calendario&amp;Risultati'!$A:$G,7)</f>
        <v>0</v>
      </c>
      <c r="E89" s="228">
        <f>VLOOKUP(A89,'Calendario&amp;Risultati'!$A:$V,8)</f>
        <v>0</v>
      </c>
      <c r="F89" s="228">
        <f>VLOOKUP(A89,'Calendario&amp;Risultati'!$A:$V,9)</f>
        <v>0</v>
      </c>
      <c r="G89" s="228">
        <f>VLOOKUP(A89,'Calendario&amp;Risultati'!$A:$V,21)</f>
        <v>0</v>
      </c>
      <c r="H89" s="228">
        <f>VLOOKUP(A89,'Calendario&amp;Risultati'!$A:$V,22)</f>
        <v>0</v>
      </c>
      <c r="I89" s="229">
        <f aca="true" t="shared" si="36" ref="I89:I90">F89</f>
        <v>0</v>
      </c>
      <c r="J89" s="229">
        <f aca="true" t="shared" si="37" ref="J89:J90">E89</f>
        <v>0</v>
      </c>
      <c r="K89" s="229">
        <f aca="true" t="shared" si="38" ref="K89:K90">H89</f>
        <v>0</v>
      </c>
      <c r="L89" s="229">
        <f aca="true" t="shared" si="39" ref="L89:L90">G89</f>
        <v>0</v>
      </c>
      <c r="M89" s="230"/>
      <c r="N89" s="231"/>
      <c r="O89" s="231"/>
    </row>
    <row r="90" spans="1:15" ht="13.5" customHeight="1">
      <c r="A90" s="225">
        <v>23</v>
      </c>
      <c r="B90" s="226">
        <f>VLOOKUP(A90,'Calendario&amp;Risultati'!$A:$G,5)</f>
        <v>0</v>
      </c>
      <c r="C90" s="227" t="s">
        <v>30</v>
      </c>
      <c r="D90" s="226">
        <f>VLOOKUP(A90,'Calendario&amp;Risultati'!$A:$G,7)</f>
        <v>0</v>
      </c>
      <c r="E90" s="228">
        <f>VLOOKUP(A90,'Calendario&amp;Risultati'!$A:$V,8)</f>
        <v>0</v>
      </c>
      <c r="F90" s="228">
        <f>VLOOKUP(A90,'Calendario&amp;Risultati'!$A:$V,9)</f>
        <v>0</v>
      </c>
      <c r="G90" s="228">
        <f>VLOOKUP(A90,'Calendario&amp;Risultati'!$A:$V,21)</f>
        <v>0</v>
      </c>
      <c r="H90" s="228">
        <f>VLOOKUP(A90,'Calendario&amp;Risultati'!$A:$V,22)</f>
        <v>0</v>
      </c>
      <c r="I90" s="229">
        <f t="shared" si="36"/>
        <v>0</v>
      </c>
      <c r="J90" s="229">
        <f t="shared" si="37"/>
        <v>0</v>
      </c>
      <c r="K90" s="229">
        <f t="shared" si="38"/>
        <v>0</v>
      </c>
      <c r="L90" s="229">
        <f t="shared" si="39"/>
        <v>0</v>
      </c>
      <c r="M90" s="230"/>
      <c r="N90" s="231"/>
      <c r="O90" s="231"/>
    </row>
    <row r="91" spans="1:15" ht="13.5" customHeight="1">
      <c r="A91" s="225">
        <v>27</v>
      </c>
      <c r="B91" s="226">
        <f>VLOOKUP(A91,'Calendario&amp;Risultati'!$A:$G,5)</f>
        <v>0</v>
      </c>
      <c r="C91" s="227" t="s">
        <v>30</v>
      </c>
      <c r="D91" s="226">
        <f>VLOOKUP(A91,'Calendario&amp;Risultati'!$A:$G,7)</f>
        <v>0</v>
      </c>
      <c r="E91" s="232">
        <f>VLOOKUP(A91,'Calendario&amp;Risultati'!$A:$V,8)</f>
        <v>0</v>
      </c>
      <c r="F91" s="232">
        <f>VLOOKUP(A91,'Calendario&amp;Risultati'!$A:$V,9)</f>
        <v>0</v>
      </c>
      <c r="G91" s="232">
        <f>VLOOKUP(A91,'Calendario&amp;Risultati'!$A:$V,21)</f>
        <v>0</v>
      </c>
      <c r="H91" s="232">
        <f>VLOOKUP(A91,'Calendario&amp;Risultati'!$A:$V,22)</f>
        <v>0</v>
      </c>
      <c r="I91" s="225">
        <f aca="true" t="shared" si="40" ref="I91:I92">E91</f>
        <v>0</v>
      </c>
      <c r="J91" s="225">
        <f aca="true" t="shared" si="41" ref="J91:J92">F91</f>
        <v>0</v>
      </c>
      <c r="K91" s="225">
        <f aca="true" t="shared" si="42" ref="K91:K92">G91</f>
        <v>0</v>
      </c>
      <c r="L91" s="225">
        <f aca="true" t="shared" si="43" ref="L91:L92">H91</f>
        <v>0</v>
      </c>
      <c r="M91" s="233"/>
      <c r="N91" s="234"/>
      <c r="O91" s="234"/>
    </row>
    <row r="92" spans="1:15" ht="13.5" customHeight="1">
      <c r="A92" s="225">
        <v>29</v>
      </c>
      <c r="B92" s="226">
        <f>VLOOKUP(A92,'Calendario&amp;Risultati'!$A:$G,5)</f>
        <v>0</v>
      </c>
      <c r="C92" s="227" t="s">
        <v>30</v>
      </c>
      <c r="D92" s="226">
        <f>VLOOKUP(A92,'Calendario&amp;Risultati'!$A:$G,7)</f>
        <v>0</v>
      </c>
      <c r="E92" s="232">
        <f>VLOOKUP(A92,'Calendario&amp;Risultati'!$A:$V,8)</f>
        <v>0</v>
      </c>
      <c r="F92" s="232">
        <f>VLOOKUP(A92,'Calendario&amp;Risultati'!$A:$V,9)</f>
        <v>0</v>
      </c>
      <c r="G92" s="232">
        <f>VLOOKUP(A92,'Calendario&amp;Risultati'!$A:$V,21)</f>
        <v>0</v>
      </c>
      <c r="H92" s="232">
        <f>VLOOKUP(A92,'Calendario&amp;Risultati'!$A:$V,22)</f>
        <v>0</v>
      </c>
      <c r="I92" s="225">
        <f t="shared" si="40"/>
        <v>0</v>
      </c>
      <c r="J92" s="225">
        <f t="shared" si="41"/>
        <v>0</v>
      </c>
      <c r="K92" s="225">
        <f t="shared" si="42"/>
        <v>0</v>
      </c>
      <c r="L92" s="225">
        <f t="shared" si="43"/>
        <v>0</v>
      </c>
      <c r="M92" s="233"/>
      <c r="N92" s="234"/>
      <c r="O92" s="234"/>
    </row>
    <row r="93" spans="1:15" ht="13.5" customHeight="1">
      <c r="A93" s="225">
        <v>31</v>
      </c>
      <c r="B93" s="226">
        <f>VLOOKUP(A93,'Calendario&amp;Risultati'!$A:$G,5)</f>
        <v>0</v>
      </c>
      <c r="C93" s="227" t="s">
        <v>30</v>
      </c>
      <c r="D93" s="226">
        <f>VLOOKUP(A93,'Calendario&amp;Risultati'!$A:$G,7)</f>
        <v>0</v>
      </c>
      <c r="E93" s="228">
        <f>VLOOKUP(A93,'Calendario&amp;Risultati'!$A:$V,8)</f>
        <v>0</v>
      </c>
      <c r="F93" s="228">
        <f>VLOOKUP(A93,'Calendario&amp;Risultati'!$A:$V,9)</f>
        <v>0</v>
      </c>
      <c r="G93" s="228">
        <f>VLOOKUP(A93,'Calendario&amp;Risultati'!$A:$V,21)</f>
        <v>0</v>
      </c>
      <c r="H93" s="228">
        <f>VLOOKUP(A93,'Calendario&amp;Risultati'!$A:$V,22)</f>
        <v>0</v>
      </c>
      <c r="I93" s="229">
        <f aca="true" t="shared" si="44" ref="I93:I94">F93</f>
        <v>0</v>
      </c>
      <c r="J93" s="229">
        <f aca="true" t="shared" si="45" ref="J93:J94">E93</f>
        <v>0</v>
      </c>
      <c r="K93" s="229">
        <f aca="true" t="shared" si="46" ref="K93:K94">H93</f>
        <v>0</v>
      </c>
      <c r="L93" s="229">
        <f aca="true" t="shared" si="47" ref="L93:L94">G93</f>
        <v>0</v>
      </c>
      <c r="M93" s="230"/>
      <c r="N93" s="231"/>
      <c r="O93" s="231"/>
    </row>
    <row r="94" spans="1:15" ht="13.5" customHeight="1">
      <c r="A94" s="225">
        <v>36</v>
      </c>
      <c r="B94" s="226">
        <f>VLOOKUP(A94,'Calendario&amp;Risultati'!$A:$G,5)</f>
        <v>0</v>
      </c>
      <c r="C94" s="227" t="s">
        <v>30</v>
      </c>
      <c r="D94" s="226">
        <f>VLOOKUP(A94,'Calendario&amp;Risultati'!$A:$G,7)</f>
        <v>0</v>
      </c>
      <c r="E94" s="228">
        <f>VLOOKUP(A94,'Calendario&amp;Risultati'!$A:$V,8)</f>
        <v>0</v>
      </c>
      <c r="F94" s="228">
        <f>VLOOKUP(A94,'Calendario&amp;Risultati'!$A:$V,9)</f>
        <v>0</v>
      </c>
      <c r="G94" s="228">
        <f>VLOOKUP(A94,'Calendario&amp;Risultati'!$A:$V,21)</f>
        <v>0</v>
      </c>
      <c r="H94" s="228">
        <f>VLOOKUP(A94,'Calendario&amp;Risultati'!$A:$V,22)</f>
        <v>0</v>
      </c>
      <c r="I94" s="229">
        <f t="shared" si="44"/>
        <v>0</v>
      </c>
      <c r="J94" s="229">
        <f t="shared" si="45"/>
        <v>0</v>
      </c>
      <c r="K94" s="229">
        <f t="shared" si="46"/>
        <v>0</v>
      </c>
      <c r="L94" s="229">
        <f t="shared" si="47"/>
        <v>0</v>
      </c>
      <c r="M94" s="230"/>
      <c r="N94" s="231"/>
      <c r="O94" s="231"/>
    </row>
    <row r="95" spans="1:15" ht="13.5" customHeight="1">
      <c r="A95" s="225">
        <v>38</v>
      </c>
      <c r="B95" s="226">
        <f>VLOOKUP(A95,'Calendario&amp;Risultati'!$A:$G,5)</f>
        <v>0</v>
      </c>
      <c r="C95" s="227" t="s">
        <v>30</v>
      </c>
      <c r="D95" s="226">
        <f>VLOOKUP(A95,'Calendario&amp;Risultati'!$A:$G,7)</f>
        <v>0</v>
      </c>
      <c r="E95" s="232">
        <f>VLOOKUP(A95,'Calendario&amp;Risultati'!$A:$V,8)</f>
        <v>0</v>
      </c>
      <c r="F95" s="232">
        <f>VLOOKUP(A95,'Calendario&amp;Risultati'!$A:$V,9)</f>
        <v>0</v>
      </c>
      <c r="G95" s="232">
        <f>VLOOKUP(A95,'Calendario&amp;Risultati'!$A:$V,21)</f>
        <v>0</v>
      </c>
      <c r="H95" s="232">
        <f>VLOOKUP(A95,'Calendario&amp;Risultati'!$A:$V,22)</f>
        <v>0</v>
      </c>
      <c r="I95" s="225">
        <f>E95</f>
        <v>0</v>
      </c>
      <c r="J95" s="225">
        <f>F95</f>
        <v>0</v>
      </c>
      <c r="K95" s="225">
        <f>G95</f>
        <v>0</v>
      </c>
      <c r="L95" s="225">
        <f>H95</f>
        <v>0</v>
      </c>
      <c r="M95" s="233"/>
      <c r="N95" s="234"/>
      <c r="O95" s="234"/>
    </row>
    <row r="96" spans="1:15" ht="13.5" customHeight="1">
      <c r="A96" s="235"/>
      <c r="B96" s="236"/>
      <c r="C96" s="236"/>
      <c r="D96" s="236"/>
      <c r="E96" s="236"/>
      <c r="F96" s="236"/>
      <c r="G96" s="240"/>
      <c r="H96" s="240"/>
      <c r="I96" s="240"/>
      <c r="J96" s="240"/>
      <c r="K96" s="240"/>
      <c r="L96" s="240"/>
      <c r="M96" s="241"/>
      <c r="N96" s="242"/>
      <c r="O96" s="242"/>
    </row>
    <row r="97" spans="1:15" ht="18.75" customHeight="1">
      <c r="A97" s="243" t="s">
        <v>264</v>
      </c>
      <c r="B97" s="243"/>
      <c r="C97" s="243"/>
      <c r="D97" s="243"/>
      <c r="E97" s="243"/>
      <c r="F97" s="243"/>
      <c r="G97" s="208" t="s">
        <v>201</v>
      </c>
      <c r="H97" s="208"/>
      <c r="I97" s="209">
        <f>SUM(I100:I111)</f>
        <v>0</v>
      </c>
      <c r="J97" s="209">
        <f>SUM(J100:J111)</f>
        <v>0</v>
      </c>
      <c r="K97" s="209">
        <f>SUM(K100:K111)</f>
        <v>0</v>
      </c>
      <c r="L97" s="209">
        <f>SUM(L100:L111)</f>
        <v>0</v>
      </c>
      <c r="M97" s="210">
        <f>SUM(M100:M111)</f>
        <v>0</v>
      </c>
      <c r="N97" s="211">
        <f>SUM(N100:O111)+M97</f>
        <v>0</v>
      </c>
      <c r="O97" s="211"/>
    </row>
    <row r="98" spans="1:15" ht="13.5" customHeight="1">
      <c r="A98" s="243"/>
      <c r="B98" s="243"/>
      <c r="C98" s="243"/>
      <c r="D98" s="243"/>
      <c r="E98" s="243"/>
      <c r="F98" s="243"/>
      <c r="G98" s="212" t="s">
        <v>254</v>
      </c>
      <c r="H98" s="213" t="s">
        <v>255</v>
      </c>
      <c r="I98" s="214" t="s">
        <v>202</v>
      </c>
      <c r="J98" s="214"/>
      <c r="K98" s="214" t="s">
        <v>256</v>
      </c>
      <c r="L98" s="214"/>
      <c r="M98" s="215" t="s">
        <v>200</v>
      </c>
      <c r="N98" s="216" t="s">
        <v>257</v>
      </c>
      <c r="O98" s="216" t="s">
        <v>258</v>
      </c>
    </row>
    <row r="99" spans="1:15" ht="13.5" customHeight="1">
      <c r="A99" s="217" t="s">
        <v>259</v>
      </c>
      <c r="B99" s="218" t="s">
        <v>260</v>
      </c>
      <c r="C99" s="219"/>
      <c r="D99" s="218" t="s">
        <v>261</v>
      </c>
      <c r="E99" s="220" t="s">
        <v>262</v>
      </c>
      <c r="F99" s="220"/>
      <c r="G99" s="221">
        <f>COUNTIF(I100:I111,"=3")</f>
        <v>0</v>
      </c>
      <c r="H99" s="222">
        <f>COUNTIF(J100:J111,"=3")</f>
        <v>0</v>
      </c>
      <c r="I99" s="223" t="s">
        <v>204</v>
      </c>
      <c r="J99" s="224" t="s">
        <v>205</v>
      </c>
      <c r="K99" s="223" t="s">
        <v>207</v>
      </c>
      <c r="L99" s="224" t="s">
        <v>208</v>
      </c>
      <c r="M99" s="215"/>
      <c r="N99" s="216"/>
      <c r="O99" s="216"/>
    </row>
    <row r="100" spans="1:15" ht="13.5" customHeight="1">
      <c r="A100" s="225">
        <v>3</v>
      </c>
      <c r="B100" s="226">
        <f>VLOOKUP(A100,'Calendario&amp;Risultati'!$A:$G,5)</f>
        <v>0</v>
      </c>
      <c r="C100" s="227" t="s">
        <v>30</v>
      </c>
      <c r="D100" s="226">
        <f>VLOOKUP(A100,'Calendario&amp;Risultati'!$A:$G,7)</f>
        <v>0</v>
      </c>
      <c r="E100" s="228">
        <f>VLOOKUP(A100,'Calendario&amp;Risultati'!$A:$V,8)</f>
        <v>0</v>
      </c>
      <c r="F100" s="228">
        <f>VLOOKUP(A100,'Calendario&amp;Risultati'!$A:$V,9)</f>
        <v>0</v>
      </c>
      <c r="G100" s="228">
        <f>VLOOKUP(A100,'Calendario&amp;Risultati'!$A:$V,21)</f>
        <v>0</v>
      </c>
      <c r="H100" s="228">
        <f>VLOOKUP(A100,'Calendario&amp;Risultati'!$A:$V,22)</f>
        <v>0</v>
      </c>
      <c r="I100" s="229">
        <f>F100</f>
        <v>0</v>
      </c>
      <c r="J100" s="229">
        <f>E100</f>
        <v>0</v>
      </c>
      <c r="K100" s="229">
        <f>H100</f>
        <v>0</v>
      </c>
      <c r="L100" s="229">
        <f>G100</f>
        <v>0</v>
      </c>
      <c r="M100" s="230"/>
      <c r="N100" s="231"/>
      <c r="O100" s="231"/>
    </row>
    <row r="101" spans="1:15" ht="13.5" customHeight="1">
      <c r="A101" s="225">
        <v>6</v>
      </c>
      <c r="B101" s="226">
        <f>VLOOKUP(A101,'Calendario&amp;Risultati'!$A:$G,5)</f>
        <v>0</v>
      </c>
      <c r="C101" s="227" t="s">
        <v>30</v>
      </c>
      <c r="D101" s="226">
        <f>VLOOKUP(A101,'Calendario&amp;Risultati'!$A:$G,7)</f>
        <v>0</v>
      </c>
      <c r="E101" s="232">
        <f>VLOOKUP(A101,'Calendario&amp;Risultati'!$A:$V,8)</f>
        <v>0</v>
      </c>
      <c r="F101" s="232">
        <f>VLOOKUP(A101,'Calendario&amp;Risultati'!$A:$V,9)</f>
        <v>0</v>
      </c>
      <c r="G101" s="232">
        <f>VLOOKUP(A101,'Calendario&amp;Risultati'!$A:$V,21)</f>
        <v>0</v>
      </c>
      <c r="H101" s="232">
        <f>VLOOKUP(A101,'Calendario&amp;Risultati'!$A:$V,22)</f>
        <v>0</v>
      </c>
      <c r="I101" s="225">
        <f>E101</f>
        <v>0</v>
      </c>
      <c r="J101" s="225">
        <f>F101</f>
        <v>0</v>
      </c>
      <c r="K101" s="225">
        <f>G101</f>
        <v>0</v>
      </c>
      <c r="L101" s="225">
        <f>H101</f>
        <v>0</v>
      </c>
      <c r="M101" s="233"/>
      <c r="N101" s="234"/>
      <c r="O101" s="234"/>
    </row>
    <row r="102" spans="1:15" ht="13.5" customHeight="1">
      <c r="A102" s="225">
        <v>7</v>
      </c>
      <c r="B102" s="226">
        <f>VLOOKUP(A102,'Calendario&amp;Risultati'!$A:$G,5)</f>
        <v>0</v>
      </c>
      <c r="C102" s="227" t="s">
        <v>30</v>
      </c>
      <c r="D102" s="226">
        <f>VLOOKUP(A102,'Calendario&amp;Risultati'!$A:$G,7)</f>
        <v>0</v>
      </c>
      <c r="E102" s="228">
        <f>VLOOKUP(A102,'Calendario&amp;Risultati'!$A:$V,8)</f>
        <v>0</v>
      </c>
      <c r="F102" s="228">
        <f>VLOOKUP(A102,'Calendario&amp;Risultati'!$A:$V,9)</f>
        <v>0</v>
      </c>
      <c r="G102" s="228">
        <f>VLOOKUP(A102,'Calendario&amp;Risultati'!$A:$V,21)</f>
        <v>0</v>
      </c>
      <c r="H102" s="228">
        <f>VLOOKUP(A102,'Calendario&amp;Risultati'!$A:$V,22)</f>
        <v>0</v>
      </c>
      <c r="I102" s="229">
        <f>F102</f>
        <v>0</v>
      </c>
      <c r="J102" s="229">
        <f>E102</f>
        <v>0</v>
      </c>
      <c r="K102" s="229">
        <f>H102</f>
        <v>0</v>
      </c>
      <c r="L102" s="229">
        <f>G102</f>
        <v>0</v>
      </c>
      <c r="M102" s="230"/>
      <c r="N102" s="231"/>
      <c r="O102" s="231"/>
    </row>
    <row r="103" spans="1:15" ht="13.5" customHeight="1">
      <c r="A103" s="225">
        <v>12</v>
      </c>
      <c r="B103" s="226">
        <f>VLOOKUP(A103,'Calendario&amp;Risultati'!$A:$G,5)</f>
        <v>0</v>
      </c>
      <c r="C103" s="227" t="s">
        <v>30</v>
      </c>
      <c r="D103" s="226">
        <f>VLOOKUP(A103,'Calendario&amp;Risultati'!$A:$G,7)</f>
        <v>0</v>
      </c>
      <c r="E103" s="232">
        <f>VLOOKUP(A103,'Calendario&amp;Risultati'!$A:$V,8)</f>
        <v>0</v>
      </c>
      <c r="F103" s="232">
        <f>VLOOKUP(A103,'Calendario&amp;Risultati'!$A:$V,9)</f>
        <v>0</v>
      </c>
      <c r="G103" s="232">
        <f>VLOOKUP(A103,'Calendario&amp;Risultati'!$A:$V,21)</f>
        <v>0</v>
      </c>
      <c r="H103" s="232">
        <f>VLOOKUP(A103,'Calendario&amp;Risultati'!$A:$V,22)</f>
        <v>0</v>
      </c>
      <c r="I103" s="225">
        <f>E103</f>
        <v>0</v>
      </c>
      <c r="J103" s="225">
        <f>F103</f>
        <v>0</v>
      </c>
      <c r="K103" s="225">
        <f>G103</f>
        <v>0</v>
      </c>
      <c r="L103" s="225">
        <f>H103</f>
        <v>0</v>
      </c>
      <c r="M103" s="233"/>
      <c r="N103" s="234"/>
      <c r="O103" s="234"/>
    </row>
    <row r="104" spans="1:15" ht="13.5" customHeight="1">
      <c r="A104" s="225">
        <v>13</v>
      </c>
      <c r="B104" s="226">
        <f>VLOOKUP(A104,'Calendario&amp;Risultati'!$A:$G,5)</f>
        <v>0</v>
      </c>
      <c r="C104" s="227" t="s">
        <v>30</v>
      </c>
      <c r="D104" s="226">
        <f>VLOOKUP(A104,'Calendario&amp;Risultati'!$A:$G,7)</f>
        <v>0</v>
      </c>
      <c r="E104" s="228">
        <f>VLOOKUP(A104,'Calendario&amp;Risultati'!$A:$V,8)</f>
        <v>0</v>
      </c>
      <c r="F104" s="228">
        <f>VLOOKUP(A104,'Calendario&amp;Risultati'!$A:$V,9)</f>
        <v>0</v>
      </c>
      <c r="G104" s="228">
        <f>VLOOKUP(A104,'Calendario&amp;Risultati'!$A:$V,21)</f>
        <v>0</v>
      </c>
      <c r="H104" s="228">
        <f>VLOOKUP(A104,'Calendario&amp;Risultati'!$A:$V,22)</f>
        <v>0</v>
      </c>
      <c r="I104" s="229">
        <f>F104</f>
        <v>0</v>
      </c>
      <c r="J104" s="229">
        <f>E104</f>
        <v>0</v>
      </c>
      <c r="K104" s="229">
        <f>H104</f>
        <v>0</v>
      </c>
      <c r="L104" s="229">
        <f>G104</f>
        <v>0</v>
      </c>
      <c r="M104" s="230"/>
      <c r="N104" s="231"/>
      <c r="O104" s="231"/>
    </row>
    <row r="105" spans="1:15" ht="13.5" customHeight="1">
      <c r="A105" s="225">
        <v>20</v>
      </c>
      <c r="B105" s="226">
        <f>VLOOKUP(A105,'Calendario&amp;Risultati'!$A:$G,5)</f>
        <v>0</v>
      </c>
      <c r="C105" s="227" t="s">
        <v>30</v>
      </c>
      <c r="D105" s="226">
        <f>VLOOKUP(A105,'Calendario&amp;Risultati'!$A:$G,7)</f>
        <v>0</v>
      </c>
      <c r="E105" s="232">
        <f>VLOOKUP(A105,'Calendario&amp;Risultati'!$A:$V,8)</f>
        <v>0</v>
      </c>
      <c r="F105" s="232">
        <f>VLOOKUP(A105,'Calendario&amp;Risultati'!$A:$V,9)</f>
        <v>0</v>
      </c>
      <c r="G105" s="232">
        <f>VLOOKUP(A105,'Calendario&amp;Risultati'!$A:$V,21)</f>
        <v>0</v>
      </c>
      <c r="H105" s="232">
        <f>VLOOKUP(A105,'Calendario&amp;Risultati'!$A:$V,22)</f>
        <v>0</v>
      </c>
      <c r="I105" s="225">
        <f aca="true" t="shared" si="48" ref="I105:I106">E105</f>
        <v>0</v>
      </c>
      <c r="J105" s="225">
        <f aca="true" t="shared" si="49" ref="J105:J106">F105</f>
        <v>0</v>
      </c>
      <c r="K105" s="225">
        <f aca="true" t="shared" si="50" ref="K105:K106">G105</f>
        <v>0</v>
      </c>
      <c r="L105" s="225">
        <f aca="true" t="shared" si="51" ref="L105:L106">H105</f>
        <v>0</v>
      </c>
      <c r="M105" s="233"/>
      <c r="N105" s="234"/>
      <c r="O105" s="234"/>
    </row>
    <row r="106" spans="1:15" ht="13.5" customHeight="1">
      <c r="A106" s="225">
        <v>24</v>
      </c>
      <c r="B106" s="226">
        <f>VLOOKUP(A106,'Calendario&amp;Risultati'!$A:$G,5)</f>
        <v>0</v>
      </c>
      <c r="C106" s="227" t="s">
        <v>30</v>
      </c>
      <c r="D106" s="226">
        <f>VLOOKUP(A106,'Calendario&amp;Risultati'!$A:$G,7)</f>
        <v>0</v>
      </c>
      <c r="E106" s="232">
        <f>VLOOKUP(A106,'Calendario&amp;Risultati'!$A:$V,8)</f>
        <v>0</v>
      </c>
      <c r="F106" s="232">
        <f>VLOOKUP(A106,'Calendario&amp;Risultati'!$A:$V,9)</f>
        <v>0</v>
      </c>
      <c r="G106" s="232">
        <f>VLOOKUP(A106,'Calendario&amp;Risultati'!$A:$V,21)</f>
        <v>0</v>
      </c>
      <c r="H106" s="232">
        <f>VLOOKUP(A106,'Calendario&amp;Risultati'!$A:$V,22)</f>
        <v>0</v>
      </c>
      <c r="I106" s="225">
        <f t="shared" si="48"/>
        <v>0</v>
      </c>
      <c r="J106" s="225">
        <f t="shared" si="49"/>
        <v>0</v>
      </c>
      <c r="K106" s="225">
        <f t="shared" si="50"/>
        <v>0</v>
      </c>
      <c r="L106" s="225">
        <f t="shared" si="51"/>
        <v>0</v>
      </c>
      <c r="M106" s="233"/>
      <c r="N106" s="234"/>
      <c r="O106" s="234"/>
    </row>
    <row r="107" spans="1:15" ht="13.5" customHeight="1">
      <c r="A107" s="225">
        <v>27</v>
      </c>
      <c r="B107" s="226">
        <f>VLOOKUP(A107,'Calendario&amp;Risultati'!$A:$G,5)</f>
        <v>0</v>
      </c>
      <c r="C107" s="227" t="s">
        <v>30</v>
      </c>
      <c r="D107" s="226">
        <f>VLOOKUP(A107,'Calendario&amp;Risultati'!$A:$G,7)</f>
        <v>0</v>
      </c>
      <c r="E107" s="228">
        <f>VLOOKUP(A107,'Calendario&amp;Risultati'!$A:$V,8)</f>
        <v>0</v>
      </c>
      <c r="F107" s="228">
        <f>VLOOKUP(A107,'Calendario&amp;Risultati'!$A:$V,9)</f>
        <v>0</v>
      </c>
      <c r="G107" s="228">
        <f>VLOOKUP(A107,'Calendario&amp;Risultati'!$A:$V,21)</f>
        <v>0</v>
      </c>
      <c r="H107" s="228">
        <f>VLOOKUP(A107,'Calendario&amp;Risultati'!$A:$V,22)</f>
        <v>0</v>
      </c>
      <c r="I107" s="229">
        <f>F107</f>
        <v>0</v>
      </c>
      <c r="J107" s="229">
        <f>E107</f>
        <v>0</v>
      </c>
      <c r="K107" s="229">
        <f>H107</f>
        <v>0</v>
      </c>
      <c r="L107" s="229">
        <f>G107</f>
        <v>0</v>
      </c>
      <c r="M107" s="230"/>
      <c r="N107" s="231"/>
      <c r="O107" s="231"/>
    </row>
    <row r="108" spans="1:15" ht="13.5" customHeight="1">
      <c r="A108" s="225">
        <v>28</v>
      </c>
      <c r="B108" s="226">
        <f>VLOOKUP(A108,'Calendario&amp;Risultati'!$A:$G,5)</f>
        <v>0</v>
      </c>
      <c r="C108" s="227" t="s">
        <v>30</v>
      </c>
      <c r="D108" s="226">
        <f>VLOOKUP(A108,'Calendario&amp;Risultati'!$A:$G,7)</f>
        <v>0</v>
      </c>
      <c r="E108" s="232">
        <f>VLOOKUP(A108,'Calendario&amp;Risultati'!$A:$V,8)</f>
        <v>0</v>
      </c>
      <c r="F108" s="232">
        <f>VLOOKUP(A108,'Calendario&amp;Risultati'!$A:$V,9)</f>
        <v>0</v>
      </c>
      <c r="G108" s="232">
        <f>VLOOKUP(A108,'Calendario&amp;Risultati'!$A:$V,21)</f>
        <v>0</v>
      </c>
      <c r="H108" s="232">
        <f>VLOOKUP(A108,'Calendario&amp;Risultati'!$A:$V,22)</f>
        <v>0</v>
      </c>
      <c r="I108" s="225">
        <f>E108</f>
        <v>0</v>
      </c>
      <c r="J108" s="225">
        <f>F108</f>
        <v>0</v>
      </c>
      <c r="K108" s="225">
        <f>G108</f>
        <v>0</v>
      </c>
      <c r="L108" s="225">
        <f>H108</f>
        <v>0</v>
      </c>
      <c r="M108" s="233"/>
      <c r="N108" s="234"/>
      <c r="O108" s="234"/>
    </row>
    <row r="109" spans="1:15" ht="13.5" customHeight="1">
      <c r="A109" s="225">
        <v>33</v>
      </c>
      <c r="B109" s="226">
        <f>VLOOKUP(A109,'Calendario&amp;Risultati'!$A:$G,5)</f>
        <v>0</v>
      </c>
      <c r="C109" s="227" t="s">
        <v>30</v>
      </c>
      <c r="D109" s="226">
        <f>VLOOKUP(A109,'Calendario&amp;Risultati'!$A:$G,7)</f>
        <v>0</v>
      </c>
      <c r="E109" s="228">
        <f>VLOOKUP(A109,'Calendario&amp;Risultati'!$A:$V,8)</f>
        <v>0</v>
      </c>
      <c r="F109" s="228">
        <f>VLOOKUP(A109,'Calendario&amp;Risultati'!$A:$V,9)</f>
        <v>0</v>
      </c>
      <c r="G109" s="228">
        <f>VLOOKUP(A109,'Calendario&amp;Risultati'!$A:$V,21)</f>
        <v>0</v>
      </c>
      <c r="H109" s="228">
        <f>VLOOKUP(A109,'Calendario&amp;Risultati'!$A:$V,22)</f>
        <v>0</v>
      </c>
      <c r="I109" s="229">
        <f>F109</f>
        <v>0</v>
      </c>
      <c r="J109" s="229">
        <f>E109</f>
        <v>0</v>
      </c>
      <c r="K109" s="229">
        <f>H109</f>
        <v>0</v>
      </c>
      <c r="L109" s="229">
        <f>G109</f>
        <v>0</v>
      </c>
      <c r="M109" s="230"/>
      <c r="N109" s="231"/>
      <c r="O109" s="231"/>
    </row>
    <row r="110" spans="1:15" ht="13.5" customHeight="1">
      <c r="A110" s="225">
        <v>34</v>
      </c>
      <c r="B110" s="226">
        <f>VLOOKUP(A110,'Calendario&amp;Risultati'!$A:$G,5)</f>
        <v>0</v>
      </c>
      <c r="C110" s="227" t="s">
        <v>30</v>
      </c>
      <c r="D110" s="226">
        <f>VLOOKUP(A110,'Calendario&amp;Risultati'!$A:$G,7)</f>
        <v>0</v>
      </c>
      <c r="E110" s="232">
        <f>VLOOKUP(A110,'Calendario&amp;Risultati'!$A:$V,8)</f>
        <v>0</v>
      </c>
      <c r="F110" s="232">
        <f>VLOOKUP(A110,'Calendario&amp;Risultati'!$A:$V,9)</f>
        <v>0</v>
      </c>
      <c r="G110" s="232">
        <f>VLOOKUP(A110,'Calendario&amp;Risultati'!$A:$V,21)</f>
        <v>0</v>
      </c>
      <c r="H110" s="232">
        <f>VLOOKUP(A110,'Calendario&amp;Risultati'!$A:$V,22)</f>
        <v>0</v>
      </c>
      <c r="I110" s="225">
        <f>E110</f>
        <v>0</v>
      </c>
      <c r="J110" s="225">
        <f>F110</f>
        <v>0</v>
      </c>
      <c r="K110" s="225">
        <f>G110</f>
        <v>0</v>
      </c>
      <c r="L110" s="225">
        <f>H110</f>
        <v>0</v>
      </c>
      <c r="M110" s="233"/>
      <c r="N110" s="234"/>
      <c r="O110" s="234"/>
    </row>
    <row r="111" spans="1:15" ht="13.5" customHeight="1">
      <c r="A111" s="225">
        <v>41</v>
      </c>
      <c r="B111" s="226">
        <f>VLOOKUP(A111,'Calendario&amp;Risultati'!$A:$G,5)</f>
        <v>0</v>
      </c>
      <c r="C111" s="227" t="s">
        <v>30</v>
      </c>
      <c r="D111" s="226">
        <f>VLOOKUP(A111,'Calendario&amp;Risultati'!$A:$G,7)</f>
        <v>0</v>
      </c>
      <c r="E111" s="228">
        <f>VLOOKUP(A111,'Calendario&amp;Risultati'!$A:$V,8)</f>
        <v>0</v>
      </c>
      <c r="F111" s="228">
        <f>VLOOKUP(A111,'Calendario&amp;Risultati'!$A:$V,9)</f>
        <v>0</v>
      </c>
      <c r="G111" s="228">
        <f>VLOOKUP(A111,'Calendario&amp;Risultati'!$A:$V,21)</f>
        <v>0</v>
      </c>
      <c r="H111" s="228">
        <f>VLOOKUP(A111,'Calendario&amp;Risultati'!$A:$V,22)</f>
        <v>0</v>
      </c>
      <c r="I111" s="229">
        <f>F111</f>
        <v>0</v>
      </c>
      <c r="J111" s="229">
        <f>E111</f>
        <v>0</v>
      </c>
      <c r="K111" s="229">
        <f>H111</f>
        <v>0</v>
      </c>
      <c r="L111" s="229">
        <f>G111</f>
        <v>0</v>
      </c>
      <c r="M111" s="230"/>
      <c r="N111" s="231"/>
      <c r="O111" s="231"/>
    </row>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6">
    <mergeCell ref="A1:F2"/>
    <mergeCell ref="G1:H1"/>
    <mergeCell ref="I2:J2"/>
    <mergeCell ref="K2:L2"/>
    <mergeCell ref="M2:M3"/>
    <mergeCell ref="N2:N3"/>
    <mergeCell ref="O2:O3"/>
    <mergeCell ref="E3:F3"/>
    <mergeCell ref="A17:F18"/>
    <mergeCell ref="G17:H17"/>
    <mergeCell ref="I18:J18"/>
    <mergeCell ref="K18:L18"/>
    <mergeCell ref="M18:M19"/>
    <mergeCell ref="N18:N19"/>
    <mergeCell ref="O18:O19"/>
    <mergeCell ref="E19:F19"/>
    <mergeCell ref="A33:F34"/>
    <mergeCell ref="G33:H33"/>
    <mergeCell ref="I34:J34"/>
    <mergeCell ref="K34:L34"/>
    <mergeCell ref="M34:M35"/>
    <mergeCell ref="N34:N35"/>
    <mergeCell ref="O34:O35"/>
    <mergeCell ref="E35:F35"/>
    <mergeCell ref="A49:F50"/>
    <mergeCell ref="G49:H49"/>
    <mergeCell ref="I50:J50"/>
    <mergeCell ref="K50:L50"/>
    <mergeCell ref="M50:M51"/>
    <mergeCell ref="N50:N51"/>
    <mergeCell ref="O50:O51"/>
    <mergeCell ref="E51:F51"/>
    <mergeCell ref="A65:F66"/>
    <mergeCell ref="G65:H65"/>
    <mergeCell ref="I66:J66"/>
    <mergeCell ref="K66:L66"/>
    <mergeCell ref="M66:M67"/>
    <mergeCell ref="N66:N67"/>
    <mergeCell ref="O66:O67"/>
    <mergeCell ref="E67:F67"/>
    <mergeCell ref="A81:F82"/>
    <mergeCell ref="G81:H81"/>
    <mergeCell ref="I82:J82"/>
    <mergeCell ref="K82:L82"/>
    <mergeCell ref="M82:M83"/>
    <mergeCell ref="N82:N83"/>
    <mergeCell ref="O82:O83"/>
    <mergeCell ref="E83:F83"/>
    <mergeCell ref="A97:F98"/>
    <mergeCell ref="G97:H97"/>
    <mergeCell ref="I98:J98"/>
    <mergeCell ref="K98:L98"/>
    <mergeCell ref="M98:M99"/>
    <mergeCell ref="N98:N99"/>
    <mergeCell ref="O98:O99"/>
    <mergeCell ref="E99:F99"/>
  </mergeCells>
  <printOptions/>
  <pageMargins left="0.3701388888888889" right="0.1798611111111111" top="0.28958333333333336" bottom="0.42986111111111114" header="0.25972222222222224" footer="0.22986111111111113"/>
  <pageSetup fitToHeight="1" fitToWidth="1" horizontalDpi="300" verticalDpi="300" orientation="portrait"/>
  <headerFooter alignWithMargins="0">
    <oddHeader>&amp;C&amp;"Times New Roman,Normale"&amp;12 000000 000000Ferrari</oddHeader>
    <oddFooter>&amp;C&amp;"Helvetica Neue,Normale"&amp;12 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2023-11-13T07:50:48Z</cp:lastPrinted>
  <dcterms:modified xsi:type="dcterms:W3CDTF">2023-11-22T14:29:03Z</dcterms:modified>
  <cp:category/>
  <cp:version/>
  <cp:contentType/>
  <cp:contentStatus/>
  <cp:revision>113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